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Сан-гиг. услуги с 01.01.20" sheetId="1" r:id="rId1"/>
    <sheet name="Лаборат. услуги с 01.01.2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<sst xmlns="http://schemas.openxmlformats.org/spreadsheetml/2006/main" count="538" uniqueCount="378">
  <si>
    <t>Тариф, в руб.</t>
  </si>
  <si>
    <t>1.5.</t>
  </si>
  <si>
    <t>1.7.</t>
  </si>
  <si>
    <t>2.2.1.</t>
  </si>
  <si>
    <t>2.2.2.</t>
  </si>
  <si>
    <t>3.1.</t>
  </si>
  <si>
    <t>3.1.6.</t>
  </si>
  <si>
    <t>3.1.6.1.</t>
  </si>
  <si>
    <t>Главный бухгалтер</t>
  </si>
  <si>
    <t>Единица измерения</t>
  </si>
  <si>
    <t>Без учета НДС, руб.</t>
  </si>
  <si>
    <t>УТВЕРЖДАЮ:</t>
  </si>
  <si>
    <t>_______________А.М.Трачук</t>
  </si>
  <si>
    <t>Платная медицинская услуга</t>
  </si>
  <si>
    <t>Санитано-гигиенические услуги</t>
  </si>
  <si>
    <t>единичное</t>
  </si>
  <si>
    <t>каждое последующее</t>
  </si>
  <si>
    <t>№</t>
  </si>
  <si>
    <t xml:space="preserve">Главный врач </t>
  </si>
  <si>
    <t>ГУ "Мостовский рай ЦГЭ"</t>
  </si>
  <si>
    <t xml:space="preserve">Прейскурант </t>
  </si>
  <si>
    <t>на санитарно-гигиенические услуги</t>
  </si>
  <si>
    <t xml:space="preserve">№ </t>
  </si>
  <si>
    <t>с учетом НДС,руб.</t>
  </si>
  <si>
    <t>исследование</t>
  </si>
  <si>
    <t>экспертиза</t>
  </si>
  <si>
    <t xml:space="preserve">на  микробиологические и токсикологические исследования </t>
  </si>
  <si>
    <t>единица измерения</t>
  </si>
  <si>
    <t xml:space="preserve"> без учета НДС, руб.</t>
  </si>
  <si>
    <t>с учетом НДС, руб.</t>
  </si>
  <si>
    <t>Н.К. Якусевич</t>
  </si>
  <si>
    <t>Проведение работ по идентификации продукции</t>
  </si>
  <si>
    <t>1.6.</t>
  </si>
  <si>
    <t>Изготовление и выдача копий,  дубликатов документов по результатам санитарно-эпидемиологической услуги, 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</si>
  <si>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Подготовительные работы для осуществления санитарно-гигиенических услуг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</si>
  <si>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</si>
  <si>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</si>
  <si>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Проведение консультаций врачами-специалистами и иными специалистами с высшим образованием по вопросам формирования здорового образа жизни</t>
  </si>
  <si>
    <t>1.11.</t>
  </si>
  <si>
    <t>1.12.</t>
  </si>
  <si>
    <t>оказание консультативно-методической помощи: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</si>
  <si>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</si>
  <si>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1.12.1.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</si>
  <si>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</si>
  <si>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</si>
  <si>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</si>
  <si>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</si>
  <si>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</si>
  <si>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</si>
  <si>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</si>
  <si>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</si>
  <si>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</si>
  <si>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</si>
  <si>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</si>
  <si>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</si>
  <si>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</si>
  <si>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</si>
  <si>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1.17.</t>
  </si>
  <si>
    <t>санитарно-эпидемиологическое обследование (оценка) объектов: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</si>
  <si>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</si>
  <si>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1.17.1.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</si>
  <si>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</si>
  <si>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</si>
  <si>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</si>
  <si>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</si>
  <si>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</si>
  <si>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 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</si>
  <si>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</si>
  <si>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</si>
  <si>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</si>
  <si>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</si>
  <si>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</si>
  <si>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</si>
  <si>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</si>
  <si>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</si>
  <si>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</si>
  <si>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</si>
  <si>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</si>
  <si>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</si>
  <si>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1.18.4.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</si>
  <si>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</si>
  <si>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</si>
  <si>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 на объекты с числом работающих 51-100 чел., проектов санитарно-защитной зоны предприятий с числом источников выбросов 21-40</t>
  </si>
  <si>
    <t>1.18.6.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</si>
  <si>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</si>
  <si>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</si>
  <si>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1.18.7.</t>
  </si>
  <si>
    <t>архитектурно-строительных проектов объектов общей площадью до 100 м2 и (или) числом работающих до 50 человек</t>
  </si>
  <si>
    <t>1.18.8.</t>
  </si>
  <si>
    <t>1.18.9.</t>
  </si>
  <si>
    <t>архитектурно-строительных проектов объектов общей площадью  100-500 м2 и (или) числом работающих  50-100 человек</t>
  </si>
  <si>
    <t>1.18.10.</t>
  </si>
  <si>
    <t>архитектурно-строительных проектов объектов общей площадью  501-1000 м2 и (или) числом работающих  101-300 человек</t>
  </si>
  <si>
    <t>1.18.12.</t>
  </si>
  <si>
    <t>проектов санитарно-защитных зон санитарной охраны источников и водопроводных сооружений централизованных систем питьевого водоснабжения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</si>
  <si>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</si>
  <si>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 у пищевой продукции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</si>
  <si>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</si>
  <si>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</si>
  <si>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</si>
  <si>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</si>
  <si>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условий труда работников субъектов хозяйствования с количеством работающих 51-100 человек</t>
  </si>
  <si>
    <t>1.18.20.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</si>
  <si>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</si>
  <si>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</si>
  <si>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</si>
  <si>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</si>
  <si>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</si>
  <si>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</si>
  <si>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</si>
  <si>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</si>
  <si>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</si>
  <si>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</si>
  <si>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</si>
  <si>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</si>
  <si>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</si>
  <si>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</si>
  <si>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</si>
  <si>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</si>
  <si>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Проведение работ по отбору проб (образцов)</t>
  </si>
  <si>
    <t>1.18.11.</t>
  </si>
  <si>
    <t>архитектурно-строительных проектов объектов общей площадью  более 1000 м2 и (или) числом работающих  свыше 300 человек</t>
  </si>
  <si>
    <t>6.</t>
  </si>
  <si>
    <t>Микробиологические исследования:</t>
  </si>
  <si>
    <t>общие методы микробиологических исследований:</t>
  </si>
  <si>
    <t>6.1.</t>
  </si>
  <si>
    <t>6.1.1.</t>
  </si>
  <si>
    <t>подготовительные работы, отдельные операции:</t>
  </si>
  <si>
    <t>прием и регистрация пробы</t>
  </si>
  <si>
    <t>6.1.1.1.</t>
  </si>
  <si>
    <t>6.1.1.2.</t>
  </si>
  <si>
    <t>выписка результата исследования</t>
  </si>
  <si>
    <t>6.1.1.3.</t>
  </si>
  <si>
    <t>приготовление плотных и жидких питательных сред на одну емкость (чашку, пробирку)</t>
  </si>
  <si>
    <t>6.2.</t>
  </si>
  <si>
    <t>паразитологические и энтомологические исследования продукции и факторов среды обитания:</t>
  </si>
  <si>
    <t>6.2.1.</t>
  </si>
  <si>
    <t>паразитологические методы исследования продукции и факторов среды обитания:</t>
  </si>
  <si>
    <t>6.2.1.1.</t>
  </si>
  <si>
    <t>исследование морской рыбы и рыбной продукции (25 экземпляров)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</si>
  <si>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</si>
  <si>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</si>
  <si>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</si>
  <si>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</si>
  <si>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</si>
  <si>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</si>
  <si>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</si>
  <si>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</si>
  <si>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6.3.</t>
  </si>
  <si>
    <t>санитарно-микробиологические исследования</t>
  </si>
  <si>
    <t>6.3.1.</t>
  </si>
  <si>
    <t xml:space="preserve">бактериологические методы исследования продукции и факторов среды обитания: </t>
  </si>
  <si>
    <t>6.3.1.1.</t>
  </si>
  <si>
    <t>определение общего количества мезофильных аэробных и факультативно анаэробных микроорганизмов в 1 г (см3) образца</t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</si>
  <si>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</si>
  <si>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</si>
  <si>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</si>
  <si>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</si>
  <si>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</si>
  <si>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</si>
  <si>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</si>
  <si>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(далее-БГКП) в определенном количестве образца</t>
  </si>
  <si>
    <t>определение наличия БГКП титрационным методом (соки, напитки)</t>
  </si>
  <si>
    <t>6.3.1.4.</t>
  </si>
  <si>
    <t>6.3.1.5.</t>
  </si>
  <si>
    <t>6.3.1.6.</t>
  </si>
  <si>
    <t>определние сульфитредуцирующих клостридий в определенном количестве образца</t>
  </si>
  <si>
    <t>определение коагулазоположительного стафилококка в определенном количестве образца</t>
  </si>
  <si>
    <t>6.3.1.8.</t>
  </si>
  <si>
    <t>определение наличия Вас. cereus в определенном количестве образца</t>
  </si>
  <si>
    <t>6.3.1.11.</t>
  </si>
  <si>
    <t>определение протея в определенном количестве образца</t>
  </si>
  <si>
    <t>6.3.1.13.</t>
  </si>
  <si>
    <t>определение молочнокислых бактерий в определенном объеме образца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</si>
  <si>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</si>
  <si>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</si>
  <si>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 иного назначения, прочих медицинских препаратов</t>
  </si>
  <si>
    <t>6.3.1.17.</t>
  </si>
  <si>
    <t>определение иерсиний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</si>
  <si>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</si>
  <si>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</si>
  <si>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</si>
  <si>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6.3.1.22.2.</t>
  </si>
  <si>
    <t>при выделении микроорганизмов с идентификацией Escherichia coli</t>
  </si>
  <si>
    <t>6.3.1.24.</t>
  </si>
  <si>
    <t>определение общего числа микроорганизмов в воде</t>
  </si>
  <si>
    <t>6.3.1.40.</t>
  </si>
  <si>
    <t>определение БГКП методом смыва:</t>
  </si>
  <si>
    <t>6.3.1.40.1.</t>
  </si>
  <si>
    <t>6.3.1.40.2.</t>
  </si>
  <si>
    <t>при выделении микроорганизмов с изучением морфологических свойств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</si>
  <si>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</si>
  <si>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</si>
  <si>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</si>
  <si>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</si>
  <si>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</si>
  <si>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</si>
  <si>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6.3.1.43.</t>
  </si>
  <si>
    <t>определение коагулазоположительного стафилококка методом смыва:</t>
  </si>
  <si>
    <t>6.3.1.43.2.</t>
  </si>
  <si>
    <t>при выделении микроорганизмов с изучением морфологических свойств и идентификацией до вида</t>
  </si>
  <si>
    <t>6.3.1.45.</t>
  </si>
  <si>
    <t>определение Pseudomonas aeruginosa методом смыва:</t>
  </si>
  <si>
    <t>6.3.1.45.1.</t>
  </si>
  <si>
    <t>6.3.1.45.2.</t>
  </si>
  <si>
    <t>6.3.1.61.</t>
  </si>
  <si>
    <t>определение микробиологической чистоты дезинфекционных и антисептических средств</t>
  </si>
  <si>
    <t>6.3.1.43.1</t>
  </si>
  <si>
    <t>при выделении роста микроорганизмов классическим методом</t>
  </si>
  <si>
    <t>6.3.1.72.</t>
  </si>
  <si>
    <t>определение бактерий рода Salmonella в лекарственных средствах</t>
  </si>
  <si>
    <t>6.3.1.73.</t>
  </si>
  <si>
    <t>определение Candida albicans в лекарственных средствах</t>
  </si>
  <si>
    <t>6.3.1.75.</t>
  </si>
  <si>
    <t>6.3.1.76.</t>
  </si>
  <si>
    <t>контроль работы паровых и воздушных стерилизаторов бактериологическим методом</t>
  </si>
  <si>
    <t>контроль работы дезкамер бактериологическим методом</t>
  </si>
  <si>
    <t>6.5.</t>
  </si>
  <si>
    <t>лабораторные исследования по диагностике и мониторингу инфекционных заболеваний:</t>
  </si>
  <si>
    <t>6.5.1.</t>
  </si>
  <si>
    <t>6.5.1.1.</t>
  </si>
  <si>
    <t>бактериологические исследования по диагностике и мониторингу инфекционных заболеваний: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</si>
  <si>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</si>
  <si>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</si>
  <si>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</si>
  <si>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</si>
  <si>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</si>
  <si>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</si>
  <si>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1-2 культуры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</si>
  <si>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</si>
  <si>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</si>
  <si>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</si>
  <si>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2.2.1.1.</t>
  </si>
  <si>
    <t>определение вкуса и запаха</t>
  </si>
  <si>
    <t>питьевая вода (вода централизованных и децентрализованных водоисточников), вода питьевая бутилированная: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</si>
  <si>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</si>
  <si>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</si>
  <si>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</si>
  <si>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</si>
  <si>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</si>
  <si>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</si>
  <si>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</si>
  <si>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</si>
  <si>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</si>
  <si>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</si>
  <si>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</si>
  <si>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</si>
  <si>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</si>
  <si>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</si>
  <si>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</si>
  <si>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</si>
  <si>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</si>
  <si>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</si>
  <si>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</si>
  <si>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</si>
  <si>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</si>
  <si>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нитратов (ФЭК)</t>
  </si>
  <si>
    <t>определение нитритов (ФЭК)</t>
  </si>
  <si>
    <t>2.2.1.10.</t>
  </si>
  <si>
    <t>2.2.1.11.</t>
  </si>
  <si>
    <t>определение общего железа:</t>
  </si>
  <si>
    <t>2.2.1.11.1.</t>
  </si>
  <si>
    <t>определение общего железа (ФЭК)</t>
  </si>
  <si>
    <t>2.2.1.15.</t>
  </si>
  <si>
    <t>определение меди:</t>
  </si>
  <si>
    <t>2.2.1.15.1.</t>
  </si>
  <si>
    <t>определение меди (ФЭК)</t>
  </si>
  <si>
    <t>вода открытых водоемов, сточные воды:</t>
  </si>
  <si>
    <t>2.2.2.1.</t>
  </si>
  <si>
    <t>определение взвешенных веществ</t>
  </si>
  <si>
    <t>2.2.2.3</t>
  </si>
  <si>
    <t>определение растворенного кислорода:</t>
  </si>
  <si>
    <t>2.2.2.3.1.</t>
  </si>
  <si>
    <t>определение растворенного кислорода (титриметрический метод)</t>
  </si>
  <si>
    <t>2.2.2.4.</t>
  </si>
  <si>
    <t>определение биологического потребления кислорода (далее - БПК):</t>
  </si>
  <si>
    <t>2.2.2.4.1.</t>
  </si>
  <si>
    <t>определение БПК (титриметрический метод)</t>
  </si>
  <si>
    <t>2.2.7.</t>
  </si>
  <si>
    <t>отбор, регистрация, оформление:</t>
  </si>
  <si>
    <t>2.2.7.1.</t>
  </si>
  <si>
    <t xml:space="preserve">отбор проб </t>
  </si>
  <si>
    <t>2.2.7.2.</t>
  </si>
  <si>
    <t>прием, регистрация проб</t>
  </si>
  <si>
    <t>2.2.7.3.</t>
  </si>
  <si>
    <t>оформление протокола испытаний</t>
  </si>
  <si>
    <t>Физико-химические и инструментальные исследования и испытания продукции:</t>
  </si>
  <si>
    <t>пищевая продукция и продовольственное сырье:</t>
  </si>
  <si>
    <t>3.1.1.12.4.</t>
  </si>
  <si>
    <t>3.1.1.12</t>
  </si>
  <si>
    <t>определение жира:</t>
  </si>
  <si>
    <t>определение жира методом Гербера (кислотный метод)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</si>
  <si>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</si>
  <si>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</si>
  <si>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</si>
  <si>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</si>
  <si>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3.1.1.25.</t>
  </si>
  <si>
    <t>3.1.1.25.1.</t>
  </si>
  <si>
    <t>определение поваренной соли:</t>
  </si>
  <si>
    <t>определение поваренной соли (без озоления пробы)</t>
  </si>
  <si>
    <t>3.1.1.40.</t>
  </si>
  <si>
    <t>определение кислотности</t>
  </si>
  <si>
    <t>3.1.1.44.</t>
  </si>
  <si>
    <t>определение нитратов :</t>
  </si>
  <si>
    <t>3.1.1.44.1.</t>
  </si>
  <si>
    <t>определение нитратов в продукции растениеводства (ионометрический метод)</t>
  </si>
  <si>
    <t>3.1.1.57.</t>
  </si>
  <si>
    <t>приготовление блюд к анализу (обеды и суточные рационы)</t>
  </si>
  <si>
    <t>3.1.1.58.</t>
  </si>
  <si>
    <t>3.1.1.58.1.</t>
  </si>
  <si>
    <t>расчет пищевой ценности рационов:</t>
  </si>
  <si>
    <t>расчет теоретических величин рациона</t>
  </si>
  <si>
    <t>3.1.1.58.2.</t>
  </si>
  <si>
    <t>расчет фактических величин рациона</t>
  </si>
  <si>
    <t>регистрация и оформление результатов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</si>
  <si>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</si>
  <si>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</si>
  <si>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</si>
  <si>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Измерения (исследования) физических факторов окружающей и производственной среды: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</si>
  <si>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</si>
  <si>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</si>
  <si>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</si>
  <si>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</si>
  <si>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4.25.</t>
  </si>
  <si>
    <t>оформление протокола исследований (измерений)</t>
  </si>
  <si>
    <t>6.3.1.14.</t>
  </si>
  <si>
    <t>оценка</t>
  </si>
  <si>
    <t>идентификация</t>
  </si>
  <si>
    <t>проба (образец)</t>
  </si>
  <si>
    <t>копия (дубликат)</t>
  </si>
  <si>
    <t>консультация</t>
  </si>
  <si>
    <t>занятие</t>
  </si>
  <si>
    <t>семинар (тренинг, занятие)</t>
  </si>
  <si>
    <t>обследование (оценка)</t>
  </si>
  <si>
    <t>6.5.6.5.</t>
  </si>
  <si>
    <t>взятие биологического материала с помощью транспортных сред, тампонов и др.</t>
  </si>
  <si>
    <t>6.5.6.2.</t>
  </si>
  <si>
    <t>прием, регистрация и сортировка проб в централизованных лабораториях(при наличии выделенного участка сортировки проб и регистрации)</t>
  </si>
  <si>
    <t>вводится в действие с 01 января 2021 года</t>
  </si>
  <si>
    <t>"31" декабря 2020 г.</t>
  </si>
  <si>
    <t>"31" декабря 2020г.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</si>
  <si>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</si>
  <si>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</si>
  <si>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</si>
  <si>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</si>
  <si>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</si>
  <si>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</si>
  <si>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2.2.3.4.</t>
  </si>
  <si>
    <t>2.2.3.5.</t>
  </si>
  <si>
    <t>2.2.3.6.</t>
  </si>
  <si>
    <t>2.2.3.7.</t>
  </si>
  <si>
    <t>определение запаха</t>
  </si>
  <si>
    <t>определение свободного хлора и общего хлора</t>
  </si>
  <si>
    <t>определение аммиака и ионов аммония</t>
  </si>
  <si>
    <t>определение pH</t>
  </si>
  <si>
    <t>6.2.1.12.</t>
  </si>
  <si>
    <t>исследование смывов с предметов обихода на яйца и личинки гельминтов, цисты патогенных простейших</t>
  </si>
  <si>
    <t>6.3.1.30.</t>
  </si>
  <si>
    <t>обнаружение лецитиназоположительных стафилококков в воде методом мембранной фильтрации</t>
  </si>
  <si>
    <t>6.3.1.30.1.</t>
  </si>
  <si>
    <t>6.3.1.30.2.</t>
  </si>
  <si>
    <t>при отсутствии микроорганизмов</t>
  </si>
  <si>
    <t>при выделении микроорганизмов с изучением</t>
  </si>
  <si>
    <t>6.3.1.32.</t>
  </si>
  <si>
    <t>63..1.32.1.</t>
  </si>
  <si>
    <t>63..1.32.2.</t>
  </si>
  <si>
    <t>Pseudomonas aeruginosa в воде методом мембранной фильтрации:</t>
  </si>
  <si>
    <t>при выделении микроорганизмов</t>
  </si>
  <si>
    <t>6.3.1.34.</t>
  </si>
  <si>
    <t>6.3.1.34.1.</t>
  </si>
  <si>
    <t>6.3.1.34.2.</t>
  </si>
  <si>
    <t>обнаружение бактерий рода Salmonella в воде:</t>
  </si>
  <si>
    <t>определение E. coli арственных средствах</t>
  </si>
  <si>
    <t>определение Staphylococcus aureus в лекарственных средствах</t>
  </si>
  <si>
    <t>определение Pseudomonas aeruginosa в лекарственных средствах</t>
  </si>
  <si>
    <t>6.3.1.69.</t>
  </si>
  <si>
    <t>6.3.1.70.</t>
  </si>
  <si>
    <t>6.3.1.71.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</si>
</sst>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[$-FC19]d\ mmmm\ yyyy\ &quot;г.&quot;"/>
    <numFmt numFmtId="196" formatCode="#,##0.000"/>
    <numFmt numFmtId="197" formatCode="0.0000"/>
    <numFmt numFmtId="198" formatCode="0.00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#,##0.0000"/>
    <numFmt numFmtId="203" formatCode="0.00000"/>
    <numFmt numFmtId="204" formatCode="0.000000"/>
    <numFmt numFmtId="205" formatCode="#,##0.00000"/>
    <numFmt numFmtId="206" formatCode="0.0000000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6" fillId="0" borderId="13" xfId="0" applyFont="1" applyBorder="1" applyAlignment="1">
      <alignment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top" wrapText="1"/>
    </xf>
    <xf numFmtId="14" fontId="1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left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center" vertical="center"/>
    </xf>
    <xf numFmtId="3" fontId="0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6" fillId="33" borderId="13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3" fontId="13" fillId="33" borderId="0" xfId="0" applyNumberFormat="1" applyFont="1" applyFill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18" xfId="0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4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 vertical="center"/>
    </xf>
    <xf numFmtId="3" fontId="0" fillId="33" borderId="0" xfId="0" applyNumberForma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/>
    </xf>
    <xf numFmtId="0" fontId="5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top" wrapText="1"/>
    </xf>
    <xf numFmtId="14" fontId="12" fillId="33" borderId="17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2" fillId="33" borderId="17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69;&#1050;&#1054;&#1053;&#1054;&#1052;&#1048;&#1057;&#1058;\&#1055;&#1088;&#1077;&#1081;&#1089;&#1082;&#1091;&#1088;&#1072;&#1085;&#1090;&#1099;\2021\&#1057;&#1072;&#1085;-&#1083;&#1072;&#1073;\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р. пл.за 1 мин"/>
      <sheetName val="Расчет зар. пл.за 1 мин новые п"/>
      <sheetName val="накладные расходы (2)"/>
      <sheetName val="Расчет зарплаты"/>
      <sheetName val="един."/>
      <sheetName val="послед"/>
      <sheetName val="сравнит на 01.01.20"/>
      <sheetName val="Сан-гиг. услуги с 01.01.20"/>
      <sheetName val="Лаборат. услуги с 01.01.20"/>
      <sheetName val="перечень"/>
      <sheetName val="прайс 01.01.2019"/>
    </sheetNames>
    <sheetDataSet>
      <sheetData sheetId="6">
        <row r="190">
          <cell r="A190" t="str">
            <v>6.5.1.6.</v>
          </cell>
          <cell r="B190" t="str">
            <v>исследования на аэробные и факультативно-анаэробные микроорганизмы в моче (полуколичественный метод):</v>
          </cell>
        </row>
        <row r="191">
          <cell r="A191" t="str">
            <v>6.5.1.6.1.</v>
          </cell>
          <cell r="B191" t="str">
            <v>культуральное исследование при отсутствии микроорганизмов или их количестве ниже диагностических титров</v>
          </cell>
          <cell r="C191" t="str">
            <v>исслед.</v>
          </cell>
          <cell r="D191">
            <v>1.365</v>
          </cell>
          <cell r="E191">
            <v>1.64</v>
          </cell>
          <cell r="F191">
            <v>1.365</v>
          </cell>
          <cell r="G191">
            <v>1.64</v>
          </cell>
          <cell r="L191">
            <v>1.365</v>
          </cell>
          <cell r="M191">
            <v>1.64</v>
          </cell>
          <cell r="N191">
            <v>1.365</v>
          </cell>
          <cell r="O191">
            <v>1.638</v>
          </cell>
        </row>
        <row r="192">
          <cell r="A192" t="str">
            <v>6.5.1.6.2.</v>
          </cell>
          <cell r="B192" t="str">
            <v>при выделении микроорганизмов с изучением морфологических свойств</v>
          </cell>
          <cell r="C192" t="str">
            <v>исслед.</v>
          </cell>
          <cell r="D192">
            <v>2.058</v>
          </cell>
          <cell r="E192">
            <v>2.47</v>
          </cell>
          <cell r="F192">
            <v>2.058</v>
          </cell>
          <cell r="G192">
            <v>2.47</v>
          </cell>
          <cell r="L192">
            <v>2.058</v>
          </cell>
          <cell r="M192">
            <v>2.47</v>
          </cell>
          <cell r="N192">
            <v>2.058</v>
          </cell>
          <cell r="O192">
            <v>2.4696</v>
          </cell>
        </row>
        <row r="193">
          <cell r="A193" t="str">
            <v>6.5.1.6.3.</v>
          </cell>
          <cell r="B193" t="str">
            <v>исследование с идентификацией до вида:</v>
          </cell>
        </row>
        <row r="194">
          <cell r="A194" t="str">
            <v>6.5.1.6.3.1.</v>
          </cell>
          <cell r="B194" t="str">
            <v>классическим методом</v>
          </cell>
          <cell r="C194" t="str">
            <v>исслед.</v>
          </cell>
          <cell r="D194">
            <v>3.654</v>
          </cell>
          <cell r="E194">
            <v>4.38</v>
          </cell>
          <cell r="F194">
            <v>3.654</v>
          </cell>
          <cell r="G194">
            <v>4.38</v>
          </cell>
          <cell r="L194">
            <v>3.654</v>
          </cell>
          <cell r="M194">
            <v>4.38</v>
          </cell>
          <cell r="N194">
            <v>3.654</v>
          </cell>
          <cell r="O194">
            <v>4.384799999999999</v>
          </cell>
        </row>
        <row r="195">
          <cell r="A195" t="str">
            <v>6.5.1.12.</v>
          </cell>
          <cell r="B195" t="str">
            <v>исследования на аэробные и факультативно-анаэробные микроорганизмы в отделяемом носоглотки, носа, зева:</v>
          </cell>
        </row>
        <row r="196">
          <cell r="A196" t="str">
            <v>6.5.1.12.1.</v>
          </cell>
          <cell r="B196" t="str">
            <v>культуральное исследование при отсутствии микроорганизмов</v>
          </cell>
          <cell r="C196" t="str">
            <v>исслед.</v>
          </cell>
          <cell r="D196">
            <v>0.903</v>
          </cell>
          <cell r="E196">
            <v>1.08</v>
          </cell>
          <cell r="F196">
            <v>0.903</v>
          </cell>
          <cell r="G196">
            <v>1.08</v>
          </cell>
          <cell r="L196">
            <v>0.903</v>
          </cell>
          <cell r="M196">
            <v>1.08</v>
          </cell>
          <cell r="N196">
            <v>0.903</v>
          </cell>
          <cell r="O196">
            <v>1.0836</v>
          </cell>
        </row>
        <row r="197">
          <cell r="A197" t="str">
            <v>6.5.1.12.2.</v>
          </cell>
          <cell r="B197" t="str">
            <v>при выделении микроорганизмов с изучением морфологических свойств:</v>
          </cell>
        </row>
        <row r="198">
          <cell r="A198" t="str">
            <v>6.5.1.12.2.1.</v>
          </cell>
          <cell r="B198" t="str">
            <v>1-2 культуры</v>
          </cell>
          <cell r="C198" t="str">
            <v>исслед.</v>
          </cell>
          <cell r="D198">
            <v>2.289</v>
          </cell>
          <cell r="E198">
            <v>2.75</v>
          </cell>
          <cell r="F198">
            <v>2.289</v>
          </cell>
          <cell r="G198">
            <v>2.75</v>
          </cell>
          <cell r="L198">
            <v>2.289</v>
          </cell>
          <cell r="M198">
            <v>2.75</v>
          </cell>
          <cell r="N198">
            <v>2.289</v>
          </cell>
          <cell r="O198">
            <v>2.7468</v>
          </cell>
        </row>
        <row r="199">
          <cell r="A199" t="str">
            <v>6.5.1.12.3.</v>
          </cell>
          <cell r="B199" t="str">
            <v>исследование с идентификацией до вида:</v>
          </cell>
          <cell r="C199" t="str">
            <v>исслед.</v>
          </cell>
        </row>
        <row r="200">
          <cell r="A200" t="str">
            <v>6.5.1.12.3.1.</v>
          </cell>
          <cell r="B200" t="str">
            <v> классическим методом</v>
          </cell>
          <cell r="C200" t="str">
            <v>исслед.</v>
          </cell>
          <cell r="D200">
            <v>3.4229999999999996</v>
          </cell>
          <cell r="E200">
            <v>4.11</v>
          </cell>
          <cell r="F200">
            <v>3.4229999999999996</v>
          </cell>
          <cell r="G200">
            <v>4.11</v>
          </cell>
          <cell r="L200">
            <v>3.4229999999999996</v>
          </cell>
          <cell r="M200">
            <v>4.11</v>
          </cell>
          <cell r="N200">
            <v>3.4229999999999996</v>
          </cell>
          <cell r="O200">
            <v>4.1076</v>
          </cell>
        </row>
        <row r="201">
          <cell r="A201" t="str">
            <v>6.5.1.17.</v>
          </cell>
          <cell r="B201" t="str">
            <v>приготовление, окраска и микроскопирование препаратов, биологического материала: </v>
          </cell>
        </row>
        <row r="202">
          <cell r="A202" t="str">
            <v>6.5.1.17.2.</v>
          </cell>
          <cell r="B202" t="str">
            <v>по Граму</v>
          </cell>
          <cell r="C202" t="str">
            <v>исслед.</v>
          </cell>
          <cell r="D202">
            <v>1.5645</v>
          </cell>
          <cell r="E202">
            <v>1.88</v>
          </cell>
          <cell r="F202">
            <v>1.029</v>
          </cell>
          <cell r="G202">
            <v>1.23</v>
          </cell>
          <cell r="L202">
            <v>1.5645</v>
          </cell>
          <cell r="M202">
            <v>1.88</v>
          </cell>
          <cell r="N202">
            <v>1.029</v>
          </cell>
          <cell r="O202">
            <v>1.2348</v>
          </cell>
        </row>
        <row r="203">
          <cell r="A203" t="str">
            <v>6.5.1.18.</v>
          </cell>
          <cell r="B203" t="str">
            <v>определение чувствительности одного штамма микроорганизма к антибиотикам: </v>
          </cell>
        </row>
        <row r="204">
          <cell r="A204" t="str">
            <v>6.5.1.18.1.</v>
          </cell>
          <cell r="B204" t="str">
            <v>диско-диффузионным методом к 6 препаратам</v>
          </cell>
          <cell r="C204" t="str">
            <v>исслед.</v>
          </cell>
          <cell r="D204">
            <v>1.26</v>
          </cell>
          <cell r="E204">
            <v>1.51</v>
          </cell>
          <cell r="F204">
            <v>0.798</v>
          </cell>
          <cell r="G204">
            <v>0.96</v>
          </cell>
          <cell r="L204">
            <v>1.26</v>
          </cell>
          <cell r="M204">
            <v>1.51</v>
          </cell>
          <cell r="N204">
            <v>0.798</v>
          </cell>
          <cell r="O204">
            <v>0.9576</v>
          </cell>
        </row>
        <row r="205">
          <cell r="A205" t="str">
            <v>6.5.5.2.</v>
          </cell>
          <cell r="B205" t="str">
            <v>обнаружение яиц гельминтов: </v>
          </cell>
        </row>
        <row r="206">
          <cell r="A206" t="str">
            <v>6.5.5.2.1.</v>
          </cell>
          <cell r="B206" t="str">
            <v>методом Като (1 препарат)</v>
          </cell>
          <cell r="C206" t="str">
            <v>исслед.</v>
          </cell>
          <cell r="D206">
            <v>1.155</v>
          </cell>
          <cell r="E206">
            <v>1.39</v>
          </cell>
          <cell r="F206">
            <v>1.155</v>
          </cell>
          <cell r="G206">
            <v>1.39</v>
          </cell>
          <cell r="L206">
            <v>1.155</v>
          </cell>
          <cell r="M206">
            <v>1.39</v>
          </cell>
          <cell r="N206">
            <v>1.155</v>
          </cell>
          <cell r="O206">
            <v>1.386</v>
          </cell>
        </row>
        <row r="207">
          <cell r="A207" t="str">
            <v>6.5.5.3.</v>
          </cell>
          <cell r="B207" t="str">
            <v>исследование перианального соскоба на яйца остриц и онкосферы тениид:</v>
          </cell>
        </row>
        <row r="208">
          <cell r="A208" t="str">
            <v>6.5.5.3.2.</v>
          </cell>
          <cell r="B208" t="str">
            <v> методом тампонов с глицерином</v>
          </cell>
          <cell r="C208" t="str">
            <v>исслед.</v>
          </cell>
          <cell r="D208">
            <v>1.155</v>
          </cell>
          <cell r="E208">
            <v>1.39</v>
          </cell>
          <cell r="F208">
            <v>1.155</v>
          </cell>
          <cell r="G208">
            <v>1.39</v>
          </cell>
          <cell r="L208">
            <v>1.155</v>
          </cell>
          <cell r="M208">
            <v>1.39</v>
          </cell>
          <cell r="N208">
            <v>1.155</v>
          </cell>
          <cell r="O208">
            <v>1.386</v>
          </cell>
        </row>
        <row r="209">
          <cell r="A209" t="str">
            <v>6.5.6.</v>
          </cell>
          <cell r="B209" t="str">
            <v>отдельные операции:</v>
          </cell>
        </row>
        <row r="210">
          <cell r="A210" t="str">
            <v>6.5.6.1.</v>
          </cell>
          <cell r="B210" t="str">
            <v> пипетирование:</v>
          </cell>
        </row>
        <row r="211">
          <cell r="A211" t="str">
            <v>6.5.6.1.1.</v>
          </cell>
          <cell r="B211" t="str">
            <v> стеклянными пипетками</v>
          </cell>
          <cell r="C211" t="str">
            <v>исслед.</v>
          </cell>
          <cell r="D211">
            <v>0.0315</v>
          </cell>
          <cell r="E211">
            <v>0.04</v>
          </cell>
          <cell r="F211">
            <v>0.0315</v>
          </cell>
          <cell r="G211">
            <v>0.04</v>
          </cell>
          <cell r="L211">
            <v>0.0315</v>
          </cell>
          <cell r="M211">
            <v>0.04</v>
          </cell>
          <cell r="N211">
            <v>0.0315</v>
          </cell>
          <cell r="O211">
            <v>0.0378</v>
          </cell>
        </row>
        <row r="212">
          <cell r="A212" t="str">
            <v>6.5.6.1.2.</v>
          </cell>
          <cell r="B212" t="str">
            <v>полуавтоматическими дозаторами</v>
          </cell>
          <cell r="C212" t="str">
            <v>исслед.</v>
          </cell>
          <cell r="D212">
            <v>0.021</v>
          </cell>
          <cell r="E212">
            <v>0.03</v>
          </cell>
          <cell r="F212">
            <v>0.021</v>
          </cell>
          <cell r="G212">
            <v>0.03</v>
          </cell>
          <cell r="L212">
            <v>0.021</v>
          </cell>
          <cell r="M212">
            <v>0.03</v>
          </cell>
          <cell r="N212">
            <v>0.021</v>
          </cell>
          <cell r="O212">
            <v>0.0252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58">
      <selection activeCell="D61" sqref="D61"/>
    </sheetView>
  </sheetViews>
  <sheetFormatPr defaultColWidth="9.140625" defaultRowHeight="12.75"/>
  <cols>
    <col min="1" max="1" width="6.421875" style="9" customWidth="1"/>
    <col min="2" max="2" width="51.57421875" style="10" customWidth="1"/>
    <col min="3" max="3" width="9.140625" style="11" customWidth="1"/>
    <col min="4" max="4" width="7.28125" style="11" customWidth="1"/>
    <col min="5" max="5" width="6.7109375" style="11" customWidth="1"/>
    <col min="6" max="6" width="6.140625" style="10" customWidth="1"/>
    <col min="7" max="7" width="6.7109375" style="10" customWidth="1"/>
    <col min="8" max="16384" width="9.140625" style="10" customWidth="1"/>
  </cols>
  <sheetData>
    <row r="1" spans="3:5" ht="12.75">
      <c r="C1" s="4" t="s">
        <v>11</v>
      </c>
      <c r="E1" s="12"/>
    </row>
    <row r="2" spans="3:5" ht="12.75">
      <c r="C2" s="18" t="s">
        <v>18</v>
      </c>
      <c r="E2" s="8"/>
    </row>
    <row r="3" spans="3:5" ht="12.75">
      <c r="C3" s="18" t="s">
        <v>19</v>
      </c>
      <c r="E3" s="8"/>
    </row>
    <row r="4" spans="3:5" ht="12.75">
      <c r="C4" s="4" t="s">
        <v>12</v>
      </c>
      <c r="E4" s="12"/>
    </row>
    <row r="5" spans="3:5" ht="12.75">
      <c r="C5" s="4" t="s">
        <v>339</v>
      </c>
      <c r="E5" s="12"/>
    </row>
    <row r="6" spans="3:4" ht="11.25">
      <c r="C6" s="12"/>
      <c r="D6" s="12"/>
    </row>
    <row r="8" spans="1:5" s="19" customFormat="1" ht="15.75">
      <c r="A8" s="127" t="s">
        <v>20</v>
      </c>
      <c r="B8" s="127"/>
      <c r="C8" s="127"/>
      <c r="D8" s="127"/>
      <c r="E8" s="127"/>
    </row>
    <row r="9" spans="1:5" s="19" customFormat="1" ht="15.75">
      <c r="A9" s="128" t="s">
        <v>21</v>
      </c>
      <c r="B9" s="128"/>
      <c r="C9" s="128"/>
      <c r="D9" s="128"/>
      <c r="E9" s="128"/>
    </row>
    <row r="10" spans="1:5" s="19" customFormat="1" ht="14.25" customHeight="1">
      <c r="A10" s="22"/>
      <c r="B10" s="35" t="s">
        <v>338</v>
      </c>
      <c r="C10" s="23"/>
      <c r="D10" s="23"/>
      <c r="E10" s="23"/>
    </row>
    <row r="11" spans="1:7" s="13" customFormat="1" ht="24" customHeight="1">
      <c r="A11" s="125" t="s">
        <v>22</v>
      </c>
      <c r="B11" s="125" t="s">
        <v>13</v>
      </c>
      <c r="C11" s="140" t="s">
        <v>9</v>
      </c>
      <c r="D11" s="138" t="s">
        <v>0</v>
      </c>
      <c r="E11" s="139"/>
      <c r="F11" s="129" t="s">
        <v>16</v>
      </c>
      <c r="G11" s="130"/>
    </row>
    <row r="12" spans="1:7" s="13" customFormat="1" ht="47.25" customHeight="1">
      <c r="A12" s="126"/>
      <c r="B12" s="126"/>
      <c r="C12" s="141"/>
      <c r="D12" s="24" t="s">
        <v>10</v>
      </c>
      <c r="E12" s="24" t="s">
        <v>23</v>
      </c>
      <c r="F12" s="31" t="s">
        <v>28</v>
      </c>
      <c r="G12" s="31" t="s">
        <v>29</v>
      </c>
    </row>
    <row r="13" spans="1:7" s="11" customFormat="1" ht="13.5" customHeight="1">
      <c r="A13" s="32">
        <v>1</v>
      </c>
      <c r="B13" s="42" t="s">
        <v>14</v>
      </c>
      <c r="C13" s="44"/>
      <c r="D13" s="3"/>
      <c r="E13" s="3"/>
      <c r="F13" s="46"/>
      <c r="G13" s="46"/>
    </row>
    <row r="14" spans="1:7" ht="25.5">
      <c r="A14" s="17">
        <v>1.1</v>
      </c>
      <c r="B14" s="34" t="s">
        <v>34</v>
      </c>
      <c r="C14" s="51" t="s">
        <v>326</v>
      </c>
      <c r="D14" s="38">
        <v>3.5</v>
      </c>
      <c r="E14" s="48">
        <f>ROUND(D14*1.2,3)</f>
        <v>4.2</v>
      </c>
      <c r="F14" s="49"/>
      <c r="G14" s="49"/>
    </row>
    <row r="15" spans="1:7" ht="15.75" customHeight="1">
      <c r="A15" s="17" t="s">
        <v>1</v>
      </c>
      <c r="B15" s="34" t="s">
        <v>31</v>
      </c>
      <c r="C15" s="51" t="s">
        <v>327</v>
      </c>
      <c r="D15" s="38">
        <v>5.47</v>
      </c>
      <c r="E15" s="48">
        <f>ROUND(D15*1.2,3)-0.01</f>
        <v>6.554</v>
      </c>
      <c r="F15" s="41">
        <v>0.92</v>
      </c>
      <c r="G15" s="37">
        <f>ROUND(F15*1.2,3)-0.01</f>
        <v>1.094</v>
      </c>
    </row>
    <row r="16" spans="1:7" s="11" customFormat="1" ht="26.25" customHeight="1">
      <c r="A16" s="45" t="s">
        <v>32</v>
      </c>
      <c r="B16" s="34" t="s">
        <v>119</v>
      </c>
      <c r="C16" s="51" t="s">
        <v>328</v>
      </c>
      <c r="D16" s="38">
        <v>7.1</v>
      </c>
      <c r="E16" s="48">
        <f aca="true" t="shared" si="0" ref="E16:E24">ROUND(D16*1.2,3)</f>
        <v>8.52</v>
      </c>
      <c r="F16" s="53">
        <v>1.28</v>
      </c>
      <c r="G16" s="37">
        <f>ROUND(F16*1.2,3)</f>
        <v>1.536</v>
      </c>
    </row>
    <row r="17" spans="1:7" s="11" customFormat="1" ht="27" customHeight="1">
      <c r="A17" s="17" t="s">
        <v>2</v>
      </c>
      <c r="B17" s="34" t="s">
        <v>33</v>
      </c>
      <c r="C17" s="44" t="s">
        <v>329</v>
      </c>
      <c r="D17" s="38">
        <v>0.57</v>
      </c>
      <c r="E17" s="48">
        <f>ROUND(D17*1.2,3)</f>
        <v>0.684</v>
      </c>
      <c r="F17" s="53">
        <v>0.18</v>
      </c>
      <c r="G17" s="37">
        <f>ROUND(F17*1.2,3)+0.01</f>
        <v>0.226</v>
      </c>
    </row>
    <row r="18" spans="1:6" s="11" customFormat="1" ht="27" customHeight="1">
      <c r="A18" s="43" t="s">
        <v>35</v>
      </c>
      <c r="B18" s="16" t="s">
        <v>36</v>
      </c>
      <c r="C18" s="21" t="s">
        <v>330</v>
      </c>
      <c r="D18" s="38">
        <v>12</v>
      </c>
      <c r="E18" s="37">
        <f t="shared" si="0"/>
        <v>14.4</v>
      </c>
      <c r="F18" s="10"/>
    </row>
    <row r="19" spans="1:5" ht="51.75" customHeight="1">
      <c r="A19" s="43" t="s">
        <v>38</v>
      </c>
      <c r="B19" s="7" t="s">
        <v>37</v>
      </c>
      <c r="C19" s="21" t="s">
        <v>330</v>
      </c>
      <c r="D19" s="38">
        <v>12</v>
      </c>
      <c r="E19" s="37">
        <f t="shared" si="0"/>
        <v>14.4</v>
      </c>
    </row>
    <row r="20" spans="1:5" ht="18.75" customHeight="1">
      <c r="A20" s="43" t="s">
        <v>39</v>
      </c>
      <c r="B20" s="131" t="s">
        <v>40</v>
      </c>
      <c r="C20" s="132"/>
      <c r="D20" s="132"/>
      <c r="E20" s="133"/>
    </row>
    <row r="21" spans="1:5" ht="52.5" customHeight="1">
      <c r="A21" s="17" t="s">
        <v>42</v>
      </c>
      <c r="B21" s="6" t="s">
        <v>41</v>
      </c>
      <c r="C21" s="21" t="s">
        <v>330</v>
      </c>
      <c r="D21" s="38">
        <v>14.65</v>
      </c>
      <c r="E21" s="37">
        <f>ROUND(D21*1.2,3)</f>
        <v>17.58</v>
      </c>
    </row>
    <row r="22" spans="1:5" ht="52.5" customHeight="1">
      <c r="A22" s="17" t="s">
        <v>43</v>
      </c>
      <c r="B22" s="6" t="s">
        <v>44</v>
      </c>
      <c r="C22" s="21" t="s">
        <v>330</v>
      </c>
      <c r="D22" s="38">
        <v>10.49</v>
      </c>
      <c r="E22" s="37">
        <f>ROUND(D22*1.2,3)</f>
        <v>12.588</v>
      </c>
    </row>
    <row r="23" spans="1:5" ht="27.75" customHeight="1">
      <c r="A23" s="17" t="s">
        <v>45</v>
      </c>
      <c r="B23" s="6" t="s">
        <v>46</v>
      </c>
      <c r="C23" s="21" t="s">
        <v>330</v>
      </c>
      <c r="D23" s="38">
        <v>5.25</v>
      </c>
      <c r="E23" s="37">
        <f t="shared" si="0"/>
        <v>6.3</v>
      </c>
    </row>
    <row r="24" spans="1:5" ht="40.5" customHeight="1">
      <c r="A24" s="17" t="s">
        <v>47</v>
      </c>
      <c r="B24" s="6" t="s">
        <v>48</v>
      </c>
      <c r="C24" s="21" t="s">
        <v>330</v>
      </c>
      <c r="D24" s="38">
        <v>5.25</v>
      </c>
      <c r="E24" s="37">
        <f t="shared" si="0"/>
        <v>6.3</v>
      </c>
    </row>
    <row r="25" spans="1:5" ht="26.25" customHeight="1">
      <c r="A25" s="5" t="s">
        <v>49</v>
      </c>
      <c r="B25" s="131" t="s">
        <v>50</v>
      </c>
      <c r="C25" s="132"/>
      <c r="D25" s="132"/>
      <c r="E25" s="133"/>
    </row>
    <row r="26" spans="1:5" s="11" customFormat="1" ht="40.5" customHeight="1">
      <c r="A26" s="17" t="s">
        <v>51</v>
      </c>
      <c r="B26" s="34" t="s">
        <v>52</v>
      </c>
      <c r="C26" s="20" t="s">
        <v>331</v>
      </c>
      <c r="D26" s="38">
        <v>4.5</v>
      </c>
      <c r="E26" s="37">
        <f>ROUND(D26*1.2,3)-0.01</f>
        <v>5.390000000000001</v>
      </c>
    </row>
    <row r="27" spans="1:5" s="11" customFormat="1" ht="39.75" customHeight="1">
      <c r="A27" s="17" t="s">
        <v>53</v>
      </c>
      <c r="B27" s="34" t="s">
        <v>54</v>
      </c>
      <c r="C27" s="25" t="s">
        <v>326</v>
      </c>
      <c r="D27" s="38">
        <v>1.13</v>
      </c>
      <c r="E27" s="37">
        <f>ROUND(D27*1.2,3)</f>
        <v>1.356</v>
      </c>
    </row>
    <row r="28" spans="1:5" s="11" customFormat="1" ht="40.5" customHeight="1">
      <c r="A28" s="17" t="s">
        <v>55</v>
      </c>
      <c r="B28" s="6" t="s">
        <v>56</v>
      </c>
      <c r="C28" s="50" t="s">
        <v>332</v>
      </c>
      <c r="D28" s="38">
        <v>20.45</v>
      </c>
      <c r="E28" s="37">
        <f>ROUND(D28*1.2,3)-0.01</f>
        <v>24.529999999999998</v>
      </c>
    </row>
    <row r="29" spans="1:5" s="11" customFormat="1" ht="18" customHeight="1">
      <c r="A29" s="5" t="s">
        <v>57</v>
      </c>
      <c r="B29" s="131" t="s">
        <v>58</v>
      </c>
      <c r="C29" s="132"/>
      <c r="D29" s="132"/>
      <c r="E29" s="133"/>
    </row>
    <row r="30" spans="1:5" s="11" customFormat="1" ht="42" customHeight="1">
      <c r="A30" s="17" t="s">
        <v>60</v>
      </c>
      <c r="B30" s="6" t="s">
        <v>59</v>
      </c>
      <c r="C30" s="50" t="s">
        <v>333</v>
      </c>
      <c r="D30" s="38">
        <v>8.79</v>
      </c>
      <c r="E30" s="37">
        <f aca="true" t="shared" si="1" ref="E30:E37">ROUND(D30*1.2,3)</f>
        <v>10.548</v>
      </c>
    </row>
    <row r="31" spans="1:5" s="11" customFormat="1" ht="30.75" customHeight="1">
      <c r="A31" s="17" t="s">
        <v>61</v>
      </c>
      <c r="B31" s="6" t="s">
        <v>62</v>
      </c>
      <c r="C31" s="50" t="s">
        <v>333</v>
      </c>
      <c r="D31" s="38">
        <v>8.79</v>
      </c>
      <c r="E31" s="37">
        <f t="shared" si="1"/>
        <v>10.548</v>
      </c>
    </row>
    <row r="32" spans="1:5" s="11" customFormat="1" ht="30.75" customHeight="1">
      <c r="A32" s="17" t="s">
        <v>63</v>
      </c>
      <c r="B32" s="6" t="s">
        <v>64</v>
      </c>
      <c r="C32" s="50" t="s">
        <v>333</v>
      </c>
      <c r="D32" s="38">
        <v>15.72</v>
      </c>
      <c r="E32" s="37">
        <f>ROUND(D32*1.2,3)</f>
        <v>18.864</v>
      </c>
    </row>
    <row r="33" spans="1:5" s="11" customFormat="1" ht="26.25" customHeight="1">
      <c r="A33" s="17" t="s">
        <v>65</v>
      </c>
      <c r="B33" s="6" t="s">
        <v>66</v>
      </c>
      <c r="C33" s="50" t="s">
        <v>333</v>
      </c>
      <c r="D33" s="38">
        <v>25.63</v>
      </c>
      <c r="E33" s="37">
        <f>ROUND(D33*1.2,3)</f>
        <v>30.756</v>
      </c>
    </row>
    <row r="34" spans="1:5" ht="27" customHeight="1">
      <c r="A34" s="17" t="s">
        <v>67</v>
      </c>
      <c r="B34" s="6" t="s">
        <v>68</v>
      </c>
      <c r="C34" s="50" t="s">
        <v>333</v>
      </c>
      <c r="D34" s="38">
        <v>31.47</v>
      </c>
      <c r="E34" s="37">
        <f t="shared" si="1"/>
        <v>37.764</v>
      </c>
    </row>
    <row r="35" spans="1:5" ht="25.5">
      <c r="A35" s="17" t="s">
        <v>69</v>
      </c>
      <c r="B35" s="6" t="s">
        <v>70</v>
      </c>
      <c r="C35" s="50" t="s">
        <v>333</v>
      </c>
      <c r="D35" s="38">
        <v>36.7</v>
      </c>
      <c r="E35" s="37">
        <f>ROUND(D35*1.2,3)</f>
        <v>44.04</v>
      </c>
    </row>
    <row r="36" spans="1:5" ht="25.5">
      <c r="A36" s="17" t="s">
        <v>71</v>
      </c>
      <c r="B36" s="6" t="s">
        <v>72</v>
      </c>
      <c r="C36" s="50" t="s">
        <v>333</v>
      </c>
      <c r="D36" s="38">
        <v>41.95</v>
      </c>
      <c r="E36" s="37">
        <f t="shared" si="1"/>
        <v>50.34</v>
      </c>
    </row>
    <row r="37" spans="1:5" s="11" customFormat="1" ht="29.25" customHeight="1">
      <c r="A37" s="17" t="s">
        <v>73</v>
      </c>
      <c r="B37" s="6" t="s">
        <v>74</v>
      </c>
      <c r="C37" s="50" t="s">
        <v>333</v>
      </c>
      <c r="D37" s="38">
        <v>47.2</v>
      </c>
      <c r="E37" s="37">
        <f t="shared" si="1"/>
        <v>56.64</v>
      </c>
    </row>
    <row r="38" spans="1:5" s="11" customFormat="1" ht="28.5" customHeight="1">
      <c r="A38" s="17" t="s">
        <v>75</v>
      </c>
      <c r="B38" s="6" t="s">
        <v>76</v>
      </c>
      <c r="C38" s="50" t="s">
        <v>333</v>
      </c>
      <c r="D38" s="38">
        <v>52.44</v>
      </c>
      <c r="E38" s="37">
        <f>ROUND(D38*1.2,3)+0.01</f>
        <v>62.937999999999995</v>
      </c>
    </row>
    <row r="39" spans="1:5" s="11" customFormat="1" ht="20.25" customHeight="1">
      <c r="A39" s="5" t="s">
        <v>77</v>
      </c>
      <c r="B39" s="131" t="s">
        <v>78</v>
      </c>
      <c r="C39" s="132"/>
      <c r="D39" s="132"/>
      <c r="E39" s="133"/>
    </row>
    <row r="40" spans="1:5" ht="54" customHeight="1">
      <c r="A40" s="5" t="s">
        <v>79</v>
      </c>
      <c r="B40" s="16" t="s">
        <v>80</v>
      </c>
      <c r="C40" s="25" t="s">
        <v>25</v>
      </c>
      <c r="D40" s="38">
        <v>22.56</v>
      </c>
      <c r="E40" s="37">
        <f>ROUND(D40*1.2,3)-0.01</f>
        <v>27.061999999999998</v>
      </c>
    </row>
    <row r="41" spans="1:5" ht="16.5" customHeight="1" hidden="1">
      <c r="A41" s="5" t="s">
        <v>81</v>
      </c>
      <c r="B41" s="7" t="s">
        <v>82</v>
      </c>
      <c r="C41" s="25" t="s">
        <v>25</v>
      </c>
      <c r="D41" s="38" t="e">
        <f>#REF!</f>
        <v>#REF!</v>
      </c>
      <c r="E41" s="37" t="e">
        <f aca="true" t="shared" si="2" ref="E41:E55">ROUND(D41*1.2,3)</f>
        <v>#REF!</v>
      </c>
    </row>
    <row r="42" spans="1:5" ht="16.5" customHeight="1" hidden="1">
      <c r="A42" s="5" t="s">
        <v>83</v>
      </c>
      <c r="B42" s="7" t="s">
        <v>84</v>
      </c>
      <c r="C42" s="25" t="s">
        <v>25</v>
      </c>
      <c r="D42" s="38" t="e">
        <f>#REF!</f>
        <v>#REF!</v>
      </c>
      <c r="E42" s="37" t="e">
        <f t="shared" si="2"/>
        <v>#REF!</v>
      </c>
    </row>
    <row r="43" spans="1:5" ht="68.25" customHeight="1">
      <c r="A43" s="5" t="s">
        <v>86</v>
      </c>
      <c r="B43" s="7" t="s">
        <v>85</v>
      </c>
      <c r="C43" s="25" t="s">
        <v>25</v>
      </c>
      <c r="D43" s="38">
        <v>61.7</v>
      </c>
      <c r="E43" s="37">
        <f>ROUND(D43*1.2,3)</f>
        <v>74.04</v>
      </c>
    </row>
    <row r="44" spans="1:5" ht="38.25">
      <c r="A44" s="5" t="s">
        <v>88</v>
      </c>
      <c r="B44" s="7" t="s">
        <v>87</v>
      </c>
      <c r="C44" s="25" t="s">
        <v>25</v>
      </c>
      <c r="D44" s="38">
        <v>21.35</v>
      </c>
      <c r="E44" s="37">
        <f>ROUND(D44*1.2,3)</f>
        <v>25.62</v>
      </c>
    </row>
    <row r="45" spans="1:5" ht="38.25">
      <c r="A45" s="5" t="s">
        <v>89</v>
      </c>
      <c r="B45" s="7" t="s">
        <v>90</v>
      </c>
      <c r="C45" s="25" t="s">
        <v>25</v>
      </c>
      <c r="D45" s="38">
        <v>37.35</v>
      </c>
      <c r="E45" s="37">
        <f>ROUND(D45*1.2,3)</f>
        <v>44.82</v>
      </c>
    </row>
    <row r="46" spans="1:5" ht="27" customHeight="1">
      <c r="A46" s="5" t="s">
        <v>91</v>
      </c>
      <c r="B46" s="7" t="s">
        <v>92</v>
      </c>
      <c r="C46" s="25" t="s">
        <v>25</v>
      </c>
      <c r="D46" s="38">
        <v>42.69</v>
      </c>
      <c r="E46" s="37">
        <f t="shared" si="2"/>
        <v>51.228</v>
      </c>
    </row>
    <row r="47" spans="1:5" ht="38.25">
      <c r="A47" s="5" t="s">
        <v>120</v>
      </c>
      <c r="B47" s="7" t="s">
        <v>121</v>
      </c>
      <c r="C47" s="25" t="s">
        <v>25</v>
      </c>
      <c r="D47" s="38">
        <v>61.36</v>
      </c>
      <c r="E47" s="37">
        <f t="shared" si="2"/>
        <v>73.632</v>
      </c>
    </row>
    <row r="48" spans="1:5" ht="38.25" customHeight="1">
      <c r="A48" s="5" t="s">
        <v>93</v>
      </c>
      <c r="B48" s="7" t="s">
        <v>94</v>
      </c>
      <c r="C48" s="25" t="s">
        <v>25</v>
      </c>
      <c r="D48" s="38">
        <v>162.75</v>
      </c>
      <c r="E48" s="37">
        <f t="shared" si="2"/>
        <v>195.3</v>
      </c>
    </row>
    <row r="49" spans="1:5" ht="38.25">
      <c r="A49" s="17" t="s">
        <v>95</v>
      </c>
      <c r="B49" s="34" t="s">
        <v>96</v>
      </c>
      <c r="C49" s="25" t="s">
        <v>25</v>
      </c>
      <c r="D49" s="38">
        <v>17.48</v>
      </c>
      <c r="E49" s="37">
        <f t="shared" si="2"/>
        <v>20.976</v>
      </c>
    </row>
    <row r="50" spans="1:5" ht="27.75" customHeight="1">
      <c r="A50" s="17" t="s">
        <v>97</v>
      </c>
      <c r="B50" s="34" t="s">
        <v>98</v>
      </c>
      <c r="C50" s="25" t="s">
        <v>25</v>
      </c>
      <c r="D50" s="38">
        <v>26.23</v>
      </c>
      <c r="E50" s="37">
        <f t="shared" si="2"/>
        <v>31.476</v>
      </c>
    </row>
    <row r="51" spans="1:5" ht="27.75" customHeight="1">
      <c r="A51" s="17" t="s">
        <v>99</v>
      </c>
      <c r="B51" s="34" t="s">
        <v>100</v>
      </c>
      <c r="C51" s="25" t="s">
        <v>25</v>
      </c>
      <c r="D51" s="38">
        <v>32.34</v>
      </c>
      <c r="E51" s="37">
        <f t="shared" si="2"/>
        <v>38.808</v>
      </c>
    </row>
    <row r="52" spans="1:5" ht="27.75" customHeight="1">
      <c r="A52" s="17" t="s">
        <v>102</v>
      </c>
      <c r="B52" s="34" t="s">
        <v>101</v>
      </c>
      <c r="C52" s="25" t="s">
        <v>25</v>
      </c>
      <c r="D52" s="38">
        <v>41.95</v>
      </c>
      <c r="E52" s="37">
        <f t="shared" si="2"/>
        <v>50.34</v>
      </c>
    </row>
    <row r="53" spans="1:5" ht="27.75" customHeight="1">
      <c r="A53" s="17" t="s">
        <v>103</v>
      </c>
      <c r="B53" s="34" t="s">
        <v>104</v>
      </c>
      <c r="C53" s="25" t="s">
        <v>25</v>
      </c>
      <c r="D53" s="38">
        <v>48.07</v>
      </c>
      <c r="E53" s="37">
        <f t="shared" si="2"/>
        <v>57.684</v>
      </c>
    </row>
    <row r="54" spans="1:5" ht="27.75" customHeight="1">
      <c r="A54" s="17" t="s">
        <v>105</v>
      </c>
      <c r="B54" s="34" t="s">
        <v>106</v>
      </c>
      <c r="C54" s="25" t="s">
        <v>25</v>
      </c>
      <c r="D54" s="38">
        <v>77.78</v>
      </c>
      <c r="E54" s="37">
        <f>ROUND(D54*1.2,3)</f>
        <v>93.336</v>
      </c>
    </row>
    <row r="55" spans="1:5" ht="12.75" customHeight="1">
      <c r="A55" s="5" t="s">
        <v>107</v>
      </c>
      <c r="B55" s="7" t="s">
        <v>108</v>
      </c>
      <c r="C55" s="52" t="s">
        <v>326</v>
      </c>
      <c r="D55" s="38">
        <v>46.69</v>
      </c>
      <c r="E55" s="37">
        <f t="shared" si="2"/>
        <v>56.028</v>
      </c>
    </row>
    <row r="56" spans="1:5" ht="12.75" customHeight="1">
      <c r="A56" s="5" t="s">
        <v>109</v>
      </c>
      <c r="B56" s="134" t="s">
        <v>110</v>
      </c>
      <c r="C56" s="134"/>
      <c r="D56" s="134"/>
      <c r="E56" s="134"/>
    </row>
    <row r="57" spans="1:5" ht="92.25" customHeight="1">
      <c r="A57" s="17" t="s">
        <v>111</v>
      </c>
      <c r="B57" s="6" t="s">
        <v>112</v>
      </c>
      <c r="C57" s="47" t="s">
        <v>326</v>
      </c>
      <c r="D57" s="39">
        <v>21.85</v>
      </c>
      <c r="E57" s="36">
        <f>ROUND(D57*1.2,3)</f>
        <v>26.22</v>
      </c>
    </row>
    <row r="58" spans="1:5" ht="12.75" customHeight="1">
      <c r="A58" s="5" t="s">
        <v>113</v>
      </c>
      <c r="B58" s="135" t="s">
        <v>114</v>
      </c>
      <c r="C58" s="136"/>
      <c r="D58" s="136"/>
      <c r="E58" s="137"/>
    </row>
    <row r="59" spans="1:5" ht="25.5">
      <c r="A59" s="17" t="s">
        <v>115</v>
      </c>
      <c r="B59" s="34" t="s">
        <v>116</v>
      </c>
      <c r="C59" s="47" t="s">
        <v>326</v>
      </c>
      <c r="D59" s="38">
        <v>30.59</v>
      </c>
      <c r="E59" s="37">
        <f>ROUND(D59*1.2,3)+0.01</f>
        <v>36.717999999999996</v>
      </c>
    </row>
    <row r="60" spans="1:5" ht="12.75" customHeight="1">
      <c r="A60" s="5" t="s">
        <v>117</v>
      </c>
      <c r="B60" s="6" t="s">
        <v>118</v>
      </c>
      <c r="C60" s="47" t="s">
        <v>326</v>
      </c>
      <c r="D60" s="38">
        <v>30.59</v>
      </c>
      <c r="E60" s="37">
        <f>ROUND(D60*1.2,3)+0.01</f>
        <v>36.717999999999996</v>
      </c>
    </row>
    <row r="61" spans="1:2" ht="11.25">
      <c r="A61" s="26"/>
      <c r="B61" s="14"/>
    </row>
    <row r="62" spans="1:2" ht="12.75" customHeight="1">
      <c r="A62" s="26"/>
      <c r="B62" s="14"/>
    </row>
    <row r="63" spans="1:2" ht="11.25">
      <c r="A63" s="26"/>
      <c r="B63" s="14"/>
    </row>
    <row r="64" spans="1:7" s="2" customFormat="1" ht="12.75">
      <c r="A64" s="1"/>
      <c r="B64" s="2" t="s">
        <v>8</v>
      </c>
      <c r="C64" s="40" t="s">
        <v>30</v>
      </c>
      <c r="D64" s="33"/>
      <c r="E64" s="33"/>
      <c r="F64" s="33"/>
      <c r="G64" s="33"/>
    </row>
    <row r="65" spans="1:2" ht="11.25">
      <c r="A65" s="26"/>
      <c r="B65" s="14"/>
    </row>
    <row r="66" spans="1:2" ht="12.75" customHeight="1">
      <c r="A66" s="26"/>
      <c r="B66" s="14"/>
    </row>
    <row r="67" spans="1:2" ht="11.25">
      <c r="A67" s="26"/>
      <c r="B67" s="14"/>
    </row>
    <row r="68" spans="1:2" ht="12.75" customHeight="1">
      <c r="A68" s="26"/>
      <c r="B68" s="14"/>
    </row>
    <row r="69" spans="1:2" ht="11.25">
      <c r="A69" s="26"/>
      <c r="B69" s="14"/>
    </row>
    <row r="70" spans="1:2" ht="12.75" customHeight="1">
      <c r="A70" s="26"/>
      <c r="B70" s="14"/>
    </row>
    <row r="71" spans="1:2" ht="11.25">
      <c r="A71" s="26"/>
      <c r="B71" s="14"/>
    </row>
    <row r="72" spans="1:2" ht="12.75" customHeight="1">
      <c r="A72" s="26"/>
      <c r="B72" s="14"/>
    </row>
    <row r="73" spans="1:2" ht="11.25">
      <c r="A73" s="26"/>
      <c r="B73" s="14"/>
    </row>
    <row r="74" spans="1:2" ht="12.75" customHeight="1">
      <c r="A74" s="26"/>
      <c r="B74" s="14"/>
    </row>
    <row r="75" spans="1:2" ht="11.25">
      <c r="A75" s="26"/>
      <c r="B75" s="14"/>
    </row>
    <row r="76" spans="1:2" ht="12.75" customHeight="1">
      <c r="A76" s="26"/>
      <c r="B76" s="14"/>
    </row>
    <row r="77" spans="1:2" ht="11.25">
      <c r="A77" s="26"/>
      <c r="B77" s="14"/>
    </row>
    <row r="78" spans="1:2" ht="12.75" customHeight="1">
      <c r="A78" s="26"/>
      <c r="B78" s="14"/>
    </row>
    <row r="79" spans="1:2" ht="11.25">
      <c r="A79" s="26"/>
      <c r="B79" s="14"/>
    </row>
    <row r="80" spans="1:2" ht="12.75" customHeight="1">
      <c r="A80" s="26"/>
      <c r="B80" s="14"/>
    </row>
    <row r="81" spans="1:2" ht="11.25">
      <c r="A81" s="26"/>
      <c r="B81" s="14"/>
    </row>
    <row r="82" spans="1:2" ht="12.75" customHeight="1">
      <c r="A82" s="26"/>
      <c r="B82" s="14"/>
    </row>
    <row r="83" spans="1:2" ht="11.25">
      <c r="A83" s="26"/>
      <c r="B83" s="14"/>
    </row>
    <row r="84" spans="1:2" ht="11.25">
      <c r="A84" s="28"/>
      <c r="B84" s="27"/>
    </row>
    <row r="85" spans="1:2" ht="12.75" customHeight="1">
      <c r="A85" s="26"/>
      <c r="B85" s="29"/>
    </row>
    <row r="86" spans="1:2" ht="11.25">
      <c r="A86" s="26"/>
      <c r="B86" s="29"/>
    </row>
    <row r="87" spans="1:2" ht="12.75" customHeight="1">
      <c r="A87" s="26"/>
      <c r="B87" s="29"/>
    </row>
    <row r="88" spans="1:2" ht="11.25">
      <c r="A88" s="26"/>
      <c r="B88" s="29"/>
    </row>
    <row r="89" spans="1:2" ht="12.75" customHeight="1">
      <c r="A89" s="26"/>
      <c r="B89" s="14"/>
    </row>
    <row r="90" spans="1:2" ht="11.25">
      <c r="A90" s="26"/>
      <c r="B90" s="14"/>
    </row>
    <row r="91" spans="1:2" ht="12.75" customHeight="1">
      <c r="A91" s="26"/>
      <c r="B91" s="14"/>
    </row>
    <row r="92" spans="1:2" ht="11.25">
      <c r="A92" s="26"/>
      <c r="B92" s="14"/>
    </row>
    <row r="93" spans="1:2" ht="12.75" customHeight="1">
      <c r="A93" s="26"/>
      <c r="B93" s="14"/>
    </row>
    <row r="94" spans="1:2" ht="11.25">
      <c r="A94" s="26"/>
      <c r="B94" s="14"/>
    </row>
    <row r="95" spans="1:2" ht="12.75" customHeight="1">
      <c r="A95" s="26"/>
      <c r="B95" s="14"/>
    </row>
    <row r="96" spans="1:2" ht="11.25">
      <c r="A96" s="26"/>
      <c r="B96" s="14"/>
    </row>
    <row r="97" spans="1:2" ht="11.25">
      <c r="A97" s="26"/>
      <c r="B97" s="27"/>
    </row>
    <row r="98" spans="1:2" ht="12.75" customHeight="1">
      <c r="A98" s="26"/>
      <c r="B98" s="14"/>
    </row>
    <row r="99" spans="1:2" ht="11.25">
      <c r="A99" s="26"/>
      <c r="B99" s="14"/>
    </row>
    <row r="100" spans="1:2" ht="12.75" customHeight="1">
      <c r="A100" s="26"/>
      <c r="B100" s="14"/>
    </row>
    <row r="101" spans="1:2" ht="11.25">
      <c r="A101" s="26"/>
      <c r="B101" s="14"/>
    </row>
    <row r="102" spans="1:2" ht="12.75" customHeight="1">
      <c r="A102" s="26"/>
      <c r="B102" s="14"/>
    </row>
    <row r="103" spans="1:2" ht="11.25">
      <c r="A103" s="26"/>
      <c r="B103" s="14"/>
    </row>
    <row r="104" spans="1:2" ht="11.25">
      <c r="A104" s="30"/>
      <c r="B104" s="15"/>
    </row>
  </sheetData>
  <sheetProtection/>
  <mergeCells count="13">
    <mergeCell ref="B29:E29"/>
    <mergeCell ref="B39:E39"/>
    <mergeCell ref="B56:E56"/>
    <mergeCell ref="B58:E58"/>
    <mergeCell ref="D11:E11"/>
    <mergeCell ref="C11:C12"/>
    <mergeCell ref="B20:E20"/>
    <mergeCell ref="A11:A12"/>
    <mergeCell ref="B11:B12"/>
    <mergeCell ref="A8:E8"/>
    <mergeCell ref="A9:E9"/>
    <mergeCell ref="F11:G11"/>
    <mergeCell ref="B25:E25"/>
  </mergeCells>
  <printOptions/>
  <pageMargins left="0.43" right="0.16" top="0.59" bottom="0.38" header="0.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110" zoomScaleNormal="110" zoomScalePageLayoutView="0" workbookViewId="0" topLeftCell="A1">
      <selection activeCell="F169" sqref="F169"/>
    </sheetView>
  </sheetViews>
  <sheetFormatPr defaultColWidth="9.140625" defaultRowHeight="12.75"/>
  <cols>
    <col min="1" max="1" width="11.00390625" style="117" customWidth="1"/>
    <col min="2" max="2" width="47.00390625" style="54" customWidth="1"/>
    <col min="3" max="3" width="9.28125" style="108" customWidth="1"/>
    <col min="4" max="4" width="8.140625" style="119" customWidth="1"/>
    <col min="5" max="5" width="8.00390625" style="119" customWidth="1"/>
    <col min="6" max="7" width="7.7109375" style="119" customWidth="1"/>
    <col min="8" max="16384" width="9.140625" style="54" customWidth="1"/>
  </cols>
  <sheetData>
    <row r="1" spans="1:7" s="57" customFormat="1" ht="12.75">
      <c r="A1" s="56"/>
      <c r="C1" s="58"/>
      <c r="D1" s="59" t="s">
        <v>11</v>
      </c>
      <c r="E1" s="60"/>
      <c r="F1" s="61"/>
      <c r="G1" s="61"/>
    </row>
    <row r="2" spans="1:7" s="57" customFormat="1" ht="12.75">
      <c r="A2" s="56"/>
      <c r="C2" s="58"/>
      <c r="D2" s="60" t="s">
        <v>18</v>
      </c>
      <c r="E2" s="61"/>
      <c r="F2" s="61"/>
      <c r="G2" s="61"/>
    </row>
    <row r="3" spans="1:7" s="57" customFormat="1" ht="12.75">
      <c r="A3" s="56"/>
      <c r="C3" s="58"/>
      <c r="D3" s="60" t="s">
        <v>19</v>
      </c>
      <c r="E3" s="61"/>
      <c r="F3" s="61"/>
      <c r="G3" s="61"/>
    </row>
    <row r="4" spans="1:7" s="57" customFormat="1" ht="12.75">
      <c r="A4" s="56"/>
      <c r="C4" s="58"/>
      <c r="D4" s="59" t="s">
        <v>12</v>
      </c>
      <c r="E4" s="62"/>
      <c r="F4" s="60"/>
      <c r="G4" s="61"/>
    </row>
    <row r="5" spans="1:7" s="57" customFormat="1" ht="12.75">
      <c r="A5" s="56"/>
      <c r="C5" s="58"/>
      <c r="D5" s="59" t="s">
        <v>340</v>
      </c>
      <c r="E5" s="62"/>
      <c r="F5" s="61"/>
      <c r="G5" s="61"/>
    </row>
    <row r="6" spans="1:7" s="57" customFormat="1" ht="12.75">
      <c r="A6" s="56"/>
      <c r="C6" s="58"/>
      <c r="D6" s="63"/>
      <c r="E6" s="62"/>
      <c r="F6" s="61"/>
      <c r="G6" s="61"/>
    </row>
    <row r="7" spans="1:7" s="57" customFormat="1" ht="12.75">
      <c r="A7" s="56"/>
      <c r="C7" s="58"/>
      <c r="D7" s="61"/>
      <c r="E7" s="61"/>
      <c r="F7" s="61"/>
      <c r="G7" s="61"/>
    </row>
    <row r="8" spans="1:7" s="64" customFormat="1" ht="14.25" customHeight="1">
      <c r="A8" s="145" t="s">
        <v>20</v>
      </c>
      <c r="B8" s="145"/>
      <c r="C8" s="145"/>
      <c r="D8" s="145"/>
      <c r="E8" s="145"/>
      <c r="F8" s="145"/>
      <c r="G8" s="145"/>
    </row>
    <row r="9" spans="1:7" s="64" customFormat="1" ht="13.5" customHeight="1">
      <c r="A9" s="146" t="s">
        <v>26</v>
      </c>
      <c r="B9" s="146"/>
      <c r="C9" s="146"/>
      <c r="D9" s="146"/>
      <c r="E9" s="146"/>
      <c r="F9" s="146"/>
      <c r="G9" s="146"/>
    </row>
    <row r="10" spans="1:7" s="57" customFormat="1" ht="12.75" customHeight="1">
      <c r="A10" s="65"/>
      <c r="B10" s="66" t="s">
        <v>338</v>
      </c>
      <c r="C10" s="67"/>
      <c r="D10" s="68"/>
      <c r="E10" s="68"/>
      <c r="F10" s="68"/>
      <c r="G10" s="68"/>
    </row>
    <row r="11" spans="1:7" s="73" customFormat="1" ht="11.25" customHeight="1">
      <c r="A11" s="69" t="s">
        <v>17</v>
      </c>
      <c r="B11" s="69" t="s">
        <v>13</v>
      </c>
      <c r="C11" s="69" t="s">
        <v>27</v>
      </c>
      <c r="D11" s="70" t="s">
        <v>0</v>
      </c>
      <c r="E11" s="71"/>
      <c r="F11" s="71"/>
      <c r="G11" s="72"/>
    </row>
    <row r="12" spans="1:7" s="73" customFormat="1" ht="10.5" customHeight="1">
      <c r="A12" s="74"/>
      <c r="B12" s="74"/>
      <c r="C12" s="74"/>
      <c r="D12" s="70" t="s">
        <v>15</v>
      </c>
      <c r="E12" s="72"/>
      <c r="F12" s="75" t="s">
        <v>16</v>
      </c>
      <c r="G12" s="76"/>
    </row>
    <row r="13" spans="1:7" s="73" customFormat="1" ht="34.5" customHeight="1">
      <c r="A13" s="77"/>
      <c r="B13" s="77"/>
      <c r="C13" s="77"/>
      <c r="D13" s="78" t="s">
        <v>28</v>
      </c>
      <c r="E13" s="79" t="s">
        <v>29</v>
      </c>
      <c r="F13" s="79" t="s">
        <v>28</v>
      </c>
      <c r="G13" s="79" t="s">
        <v>29</v>
      </c>
    </row>
    <row r="14" spans="1:7" s="85" customFormat="1" ht="14.25">
      <c r="A14" s="80">
        <v>2</v>
      </c>
      <c r="B14" s="81" t="s">
        <v>229</v>
      </c>
      <c r="C14" s="82"/>
      <c r="D14" s="83"/>
      <c r="E14" s="83"/>
      <c r="F14" s="83"/>
      <c r="G14" s="84"/>
    </row>
    <row r="15" spans="1:7" s="55" customFormat="1" ht="13.5" customHeight="1">
      <c r="A15" s="86" t="s">
        <v>230</v>
      </c>
      <c r="B15" s="174" t="s">
        <v>231</v>
      </c>
      <c r="C15" s="175"/>
      <c r="D15" s="175"/>
      <c r="E15" s="175"/>
      <c r="F15" s="175"/>
      <c r="G15" s="176"/>
    </row>
    <row r="16" spans="1:7" s="55" customFormat="1" ht="13.5" customHeight="1">
      <c r="A16" s="86" t="s">
        <v>3</v>
      </c>
      <c r="B16" s="174" t="s">
        <v>234</v>
      </c>
      <c r="C16" s="175"/>
      <c r="D16" s="175"/>
      <c r="E16" s="175"/>
      <c r="F16" s="175"/>
      <c r="G16" s="176"/>
    </row>
    <row r="17" spans="1:7" s="55" customFormat="1" ht="13.5" customHeight="1">
      <c r="A17" s="87" t="s">
        <v>232</v>
      </c>
      <c r="B17" s="88" t="s">
        <v>233</v>
      </c>
      <c r="C17" s="89" t="s">
        <v>24</v>
      </c>
      <c r="D17" s="90">
        <v>1.13</v>
      </c>
      <c r="E17" s="91">
        <f>ROUND(D17*1.2,3)</f>
        <v>1.356</v>
      </c>
      <c r="F17" s="90">
        <v>0.58</v>
      </c>
      <c r="G17" s="91">
        <f>ROUND(F17*1.2,3)+0.01</f>
        <v>0.706</v>
      </c>
    </row>
    <row r="18" spans="1:7" s="55" customFormat="1" ht="15.75" customHeight="1">
      <c r="A18" s="80" t="s">
        <v>235</v>
      </c>
      <c r="B18" s="165" t="s">
        <v>236</v>
      </c>
      <c r="C18" s="166"/>
      <c r="D18" s="166"/>
      <c r="E18" s="166"/>
      <c r="F18" s="166"/>
      <c r="G18" s="167"/>
    </row>
    <row r="19" spans="1:7" s="55" customFormat="1" ht="12.75" customHeight="1">
      <c r="A19" s="87" t="s">
        <v>237</v>
      </c>
      <c r="B19" s="88" t="s">
        <v>238</v>
      </c>
      <c r="C19" s="89" t="s">
        <v>24</v>
      </c>
      <c r="D19" s="90">
        <v>2.27</v>
      </c>
      <c r="E19" s="91">
        <f>ROUND(D19*1.2,5)</f>
        <v>2.724</v>
      </c>
      <c r="F19" s="90">
        <v>1.13</v>
      </c>
      <c r="G19" s="91">
        <f aca="true" t="shared" si="0" ref="G19:G85">ROUND(F19*1.2,3)</f>
        <v>1.356</v>
      </c>
    </row>
    <row r="20" spans="1:7" s="55" customFormat="1" ht="13.5" customHeight="1">
      <c r="A20" s="87" t="s">
        <v>239</v>
      </c>
      <c r="B20" s="88" t="s">
        <v>240</v>
      </c>
      <c r="C20" s="89" t="s">
        <v>24</v>
      </c>
      <c r="D20" s="90">
        <v>2.27</v>
      </c>
      <c r="E20" s="91">
        <f>ROUND(D20*1.2,5)</f>
        <v>2.724</v>
      </c>
      <c r="F20" s="90">
        <v>1.13</v>
      </c>
      <c r="G20" s="91">
        <f t="shared" si="0"/>
        <v>1.356</v>
      </c>
    </row>
    <row r="21" spans="1:7" s="55" customFormat="1" ht="12" customHeight="1">
      <c r="A21" s="87" t="s">
        <v>241</v>
      </c>
      <c r="B21" s="88" t="s">
        <v>242</v>
      </c>
      <c r="C21" s="89" t="s">
        <v>24</v>
      </c>
      <c r="D21" s="90">
        <v>2.27</v>
      </c>
      <c r="E21" s="91">
        <f>ROUND(D21*1.2,5)</f>
        <v>2.724</v>
      </c>
      <c r="F21" s="90">
        <v>1.13</v>
      </c>
      <c r="G21" s="91">
        <f t="shared" si="0"/>
        <v>1.356</v>
      </c>
    </row>
    <row r="22" spans="1:7" s="55" customFormat="1" ht="14.25" customHeight="1">
      <c r="A22" s="80" t="s">
        <v>243</v>
      </c>
      <c r="B22" s="165" t="s">
        <v>244</v>
      </c>
      <c r="C22" s="166"/>
      <c r="D22" s="166"/>
      <c r="E22" s="166"/>
      <c r="F22" s="166"/>
      <c r="G22" s="167"/>
    </row>
    <row r="23" spans="1:7" s="55" customFormat="1" ht="13.5" customHeight="1">
      <c r="A23" s="87" t="s">
        <v>245</v>
      </c>
      <c r="B23" s="88" t="s">
        <v>246</v>
      </c>
      <c r="C23" s="89" t="s">
        <v>24</v>
      </c>
      <c r="D23" s="92">
        <v>2.27</v>
      </c>
      <c r="E23" s="91">
        <f aca="true" t="shared" si="1" ref="E23:E29">ROUND(D23*1.2,3)</f>
        <v>2.724</v>
      </c>
      <c r="F23" s="92">
        <v>1.13</v>
      </c>
      <c r="G23" s="91">
        <f t="shared" si="0"/>
        <v>1.356</v>
      </c>
    </row>
    <row r="24" spans="1:7" s="55" customFormat="1" ht="15.75" customHeight="1">
      <c r="A24" s="87" t="s">
        <v>247</v>
      </c>
      <c r="B24" s="88" t="s">
        <v>248</v>
      </c>
      <c r="C24" s="89" t="s">
        <v>24</v>
      </c>
      <c r="D24" s="92">
        <v>2.27</v>
      </c>
      <c r="E24" s="91">
        <f t="shared" si="1"/>
        <v>2.724</v>
      </c>
      <c r="F24" s="92">
        <v>1.13</v>
      </c>
      <c r="G24" s="91">
        <f t="shared" si="0"/>
        <v>1.356</v>
      </c>
    </row>
    <row r="25" spans="1:7" s="55" customFormat="1" ht="14.25" customHeight="1">
      <c r="A25" s="87" t="s">
        <v>249</v>
      </c>
      <c r="B25" s="88" t="s">
        <v>250</v>
      </c>
      <c r="C25" s="89" t="s">
        <v>24</v>
      </c>
      <c r="D25" s="92">
        <v>3.97</v>
      </c>
      <c r="E25" s="91">
        <f t="shared" si="1"/>
        <v>4.764</v>
      </c>
      <c r="F25" s="92">
        <v>2.27</v>
      </c>
      <c r="G25" s="91">
        <f>ROUND(F25*1.2,3)</f>
        <v>2.724</v>
      </c>
    </row>
    <row r="26" spans="1:7" s="55" customFormat="1" ht="14.25" customHeight="1">
      <c r="A26" s="87" t="s">
        <v>251</v>
      </c>
      <c r="B26" s="88" t="s">
        <v>252</v>
      </c>
      <c r="C26" s="89" t="s">
        <v>24</v>
      </c>
      <c r="D26" s="92">
        <v>2.27</v>
      </c>
      <c r="E26" s="91">
        <f t="shared" si="1"/>
        <v>2.724</v>
      </c>
      <c r="F26" s="92">
        <v>1.13</v>
      </c>
      <c r="G26" s="91">
        <f t="shared" si="0"/>
        <v>1.356</v>
      </c>
    </row>
    <row r="27" spans="1:7" s="55" customFormat="1" ht="13.5" customHeight="1">
      <c r="A27" s="87" t="s">
        <v>253</v>
      </c>
      <c r="B27" s="88" t="s">
        <v>254</v>
      </c>
      <c r="C27" s="89" t="s">
        <v>24</v>
      </c>
      <c r="D27" s="92">
        <v>2.27</v>
      </c>
      <c r="E27" s="91">
        <f t="shared" si="1"/>
        <v>2.724</v>
      </c>
      <c r="F27" s="92">
        <v>1.13</v>
      </c>
      <c r="G27" s="91">
        <f t="shared" si="0"/>
        <v>1.356</v>
      </c>
    </row>
    <row r="28" spans="1:7" s="55" customFormat="1" ht="12.75" customHeight="1">
      <c r="A28" s="87" t="s">
        <v>255</v>
      </c>
      <c r="B28" s="88" t="s">
        <v>257</v>
      </c>
      <c r="C28" s="89" t="s">
        <v>24</v>
      </c>
      <c r="D28" s="92">
        <v>2.27</v>
      </c>
      <c r="E28" s="91">
        <f t="shared" si="1"/>
        <v>2.724</v>
      </c>
      <c r="F28" s="92">
        <v>1.13</v>
      </c>
      <c r="G28" s="91">
        <f t="shared" si="0"/>
        <v>1.356</v>
      </c>
    </row>
    <row r="29" spans="1:7" s="55" customFormat="1" ht="12.75" customHeight="1">
      <c r="A29" s="87" t="s">
        <v>258</v>
      </c>
      <c r="B29" s="88" t="s">
        <v>256</v>
      </c>
      <c r="C29" s="89" t="s">
        <v>24</v>
      </c>
      <c r="D29" s="92">
        <v>2.27</v>
      </c>
      <c r="E29" s="91">
        <f t="shared" si="1"/>
        <v>2.724</v>
      </c>
      <c r="F29" s="92">
        <v>1.13</v>
      </c>
      <c r="G29" s="91">
        <f t="shared" si="0"/>
        <v>1.356</v>
      </c>
    </row>
    <row r="30" spans="1:7" s="55" customFormat="1" ht="12.75" customHeight="1">
      <c r="A30" s="80" t="s">
        <v>259</v>
      </c>
      <c r="B30" s="165" t="s">
        <v>260</v>
      </c>
      <c r="C30" s="166"/>
      <c r="D30" s="166"/>
      <c r="E30" s="166"/>
      <c r="F30" s="166"/>
      <c r="G30" s="167"/>
    </row>
    <row r="31" spans="1:7" s="55" customFormat="1" ht="13.5" customHeight="1">
      <c r="A31" s="87" t="s">
        <v>261</v>
      </c>
      <c r="B31" s="88" t="s">
        <v>262</v>
      </c>
      <c r="C31" s="89" t="s">
        <v>24</v>
      </c>
      <c r="D31" s="92">
        <v>2.27</v>
      </c>
      <c r="E31" s="91">
        <f>ROUND(D31*1.2,3)</f>
        <v>2.724</v>
      </c>
      <c r="F31" s="92">
        <v>1.13</v>
      </c>
      <c r="G31" s="91">
        <f t="shared" si="0"/>
        <v>1.356</v>
      </c>
    </row>
    <row r="32" spans="1:7" s="55" customFormat="1" ht="12.75" customHeight="1">
      <c r="A32" s="80" t="s">
        <v>263</v>
      </c>
      <c r="B32" s="165" t="s">
        <v>264</v>
      </c>
      <c r="C32" s="166"/>
      <c r="D32" s="166"/>
      <c r="E32" s="166"/>
      <c r="F32" s="166"/>
      <c r="G32" s="167"/>
    </row>
    <row r="33" spans="1:7" s="55" customFormat="1" ht="13.5" customHeight="1">
      <c r="A33" s="87" t="s">
        <v>265</v>
      </c>
      <c r="B33" s="88" t="s">
        <v>266</v>
      </c>
      <c r="C33" s="89" t="s">
        <v>24</v>
      </c>
      <c r="D33" s="92">
        <v>2.27</v>
      </c>
      <c r="E33" s="91">
        <f>ROUND(D33*1.2,3)</f>
        <v>2.724</v>
      </c>
      <c r="F33" s="92">
        <v>1.13</v>
      </c>
      <c r="G33" s="91">
        <f t="shared" si="0"/>
        <v>1.356</v>
      </c>
    </row>
    <row r="34" spans="1:7" s="55" customFormat="1" ht="13.5" customHeight="1">
      <c r="A34" s="80" t="s">
        <v>4</v>
      </c>
      <c r="B34" s="165" t="s">
        <v>267</v>
      </c>
      <c r="C34" s="166"/>
      <c r="D34" s="166"/>
      <c r="E34" s="166"/>
      <c r="F34" s="166"/>
      <c r="G34" s="167"/>
    </row>
    <row r="35" spans="1:7" s="55" customFormat="1" ht="14.25" customHeight="1">
      <c r="A35" s="87" t="s">
        <v>268</v>
      </c>
      <c r="B35" s="88" t="s">
        <v>269</v>
      </c>
      <c r="C35" s="89" t="s">
        <v>24</v>
      </c>
      <c r="D35" s="92">
        <v>2.85</v>
      </c>
      <c r="E35" s="91">
        <f>ROUND(D35*1.2,3)</f>
        <v>3.42</v>
      </c>
      <c r="F35" s="92">
        <v>2.85</v>
      </c>
      <c r="G35" s="91">
        <f t="shared" si="0"/>
        <v>3.42</v>
      </c>
    </row>
    <row r="36" spans="1:7" s="55" customFormat="1" ht="14.25" customHeight="1">
      <c r="A36" s="80" t="s">
        <v>270</v>
      </c>
      <c r="B36" s="165" t="s">
        <v>271</v>
      </c>
      <c r="C36" s="166"/>
      <c r="D36" s="166"/>
      <c r="E36" s="166"/>
      <c r="F36" s="166"/>
      <c r="G36" s="167"/>
    </row>
    <row r="37" spans="1:7" s="55" customFormat="1" ht="25.5" customHeight="1">
      <c r="A37" s="87" t="s">
        <v>272</v>
      </c>
      <c r="B37" s="88" t="s">
        <v>273</v>
      </c>
      <c r="C37" s="89" t="s">
        <v>24</v>
      </c>
      <c r="D37" s="92">
        <v>1.71</v>
      </c>
      <c r="E37" s="91">
        <f>ROUND(D37*1.2,3)</f>
        <v>2.052</v>
      </c>
      <c r="F37" s="92">
        <v>1.13</v>
      </c>
      <c r="G37" s="91">
        <f t="shared" si="0"/>
        <v>1.356</v>
      </c>
    </row>
    <row r="38" spans="1:7" s="55" customFormat="1" ht="14.25">
      <c r="A38" s="80" t="s">
        <v>274</v>
      </c>
      <c r="B38" s="147" t="s">
        <v>275</v>
      </c>
      <c r="C38" s="148"/>
      <c r="D38" s="148"/>
      <c r="E38" s="148"/>
      <c r="F38" s="148"/>
      <c r="G38" s="149"/>
    </row>
    <row r="39" spans="1:7" s="55" customFormat="1" ht="13.5" customHeight="1">
      <c r="A39" s="87" t="s">
        <v>276</v>
      </c>
      <c r="B39" s="88" t="s">
        <v>277</v>
      </c>
      <c r="C39" s="89" t="s">
        <v>24</v>
      </c>
      <c r="D39" s="92">
        <v>3.42</v>
      </c>
      <c r="E39" s="91">
        <v>4.1</v>
      </c>
      <c r="F39" s="92">
        <v>2.27</v>
      </c>
      <c r="G39" s="91">
        <f>ROUND(F39*1.2,3)</f>
        <v>2.724</v>
      </c>
    </row>
    <row r="40" spans="1:7" s="55" customFormat="1" ht="13.5" customHeight="1">
      <c r="A40" s="124" t="s">
        <v>341</v>
      </c>
      <c r="B40" s="142" t="s">
        <v>342</v>
      </c>
      <c r="C40" s="143"/>
      <c r="D40" s="143"/>
      <c r="E40" s="143"/>
      <c r="F40" s="143"/>
      <c r="G40" s="144"/>
    </row>
    <row r="41" spans="1:7" s="55" customFormat="1" ht="13.5" customHeight="1">
      <c r="A41" s="122" t="s">
        <v>343</v>
      </c>
      <c r="B41" s="123" t="s">
        <v>344</v>
      </c>
      <c r="C41" s="89" t="s">
        <v>24</v>
      </c>
      <c r="D41" s="92">
        <v>2.05</v>
      </c>
      <c r="E41" s="91">
        <f aca="true" t="shared" si="2" ref="E41:E47">ROUND(D41*1.2,3)</f>
        <v>2.46</v>
      </c>
      <c r="F41" s="92">
        <v>1.02</v>
      </c>
      <c r="G41" s="91">
        <f t="shared" si="0"/>
        <v>1.224</v>
      </c>
    </row>
    <row r="42" spans="1:7" s="55" customFormat="1" ht="13.5" customHeight="1">
      <c r="A42" s="122" t="s">
        <v>345</v>
      </c>
      <c r="B42" s="123" t="s">
        <v>240</v>
      </c>
      <c r="C42" s="89" t="s">
        <v>24</v>
      </c>
      <c r="D42" s="92">
        <v>2.05</v>
      </c>
      <c r="E42" s="91">
        <f t="shared" si="2"/>
        <v>2.46</v>
      </c>
      <c r="F42" s="92">
        <v>1.02</v>
      </c>
      <c r="G42" s="91">
        <f t="shared" si="0"/>
        <v>1.224</v>
      </c>
    </row>
    <row r="43" spans="1:7" s="55" customFormat="1" ht="13.5" customHeight="1">
      <c r="A43" s="122" t="s">
        <v>346</v>
      </c>
      <c r="B43" s="123" t="s">
        <v>351</v>
      </c>
      <c r="C43" s="89" t="s">
        <v>24</v>
      </c>
      <c r="D43" s="92">
        <v>1.02</v>
      </c>
      <c r="E43" s="91">
        <f t="shared" si="2"/>
        <v>1.224</v>
      </c>
      <c r="F43" s="92">
        <v>0.51</v>
      </c>
      <c r="G43" s="91">
        <f>ROUND(F43*1.2,3)-0.01</f>
        <v>0.602</v>
      </c>
    </row>
    <row r="44" spans="1:7" s="55" customFormat="1" ht="13.5" customHeight="1">
      <c r="A44" s="122" t="s">
        <v>347</v>
      </c>
      <c r="B44" s="123" t="s">
        <v>248</v>
      </c>
      <c r="C44" s="89" t="s">
        <v>24</v>
      </c>
      <c r="D44" s="92">
        <v>2.05</v>
      </c>
      <c r="E44" s="91">
        <f t="shared" si="2"/>
        <v>2.46</v>
      </c>
      <c r="F44" s="92">
        <v>1.02</v>
      </c>
      <c r="G44" s="91">
        <f t="shared" si="0"/>
        <v>1.224</v>
      </c>
    </row>
    <row r="45" spans="1:7" s="55" customFormat="1" ht="13.5" customHeight="1">
      <c r="A45" s="122" t="s">
        <v>348</v>
      </c>
      <c r="B45" s="123" t="s">
        <v>352</v>
      </c>
      <c r="C45" s="89" t="s">
        <v>24</v>
      </c>
      <c r="D45" s="92">
        <v>2.05</v>
      </c>
      <c r="E45" s="91">
        <f t="shared" si="2"/>
        <v>2.46</v>
      </c>
      <c r="F45" s="92">
        <v>1.02</v>
      </c>
      <c r="G45" s="91">
        <f t="shared" si="0"/>
        <v>1.224</v>
      </c>
    </row>
    <row r="46" spans="1:7" s="55" customFormat="1" ht="13.5" customHeight="1">
      <c r="A46" s="122" t="s">
        <v>349</v>
      </c>
      <c r="B46" s="123" t="s">
        <v>353</v>
      </c>
      <c r="C46" s="89" t="s">
        <v>24</v>
      </c>
      <c r="D46" s="92">
        <v>2.05</v>
      </c>
      <c r="E46" s="91">
        <f t="shared" si="2"/>
        <v>2.46</v>
      </c>
      <c r="F46" s="92">
        <v>1.02</v>
      </c>
      <c r="G46" s="91">
        <f t="shared" si="0"/>
        <v>1.224</v>
      </c>
    </row>
    <row r="47" spans="1:7" s="55" customFormat="1" ht="15" customHeight="1">
      <c r="A47" s="122" t="s">
        <v>350</v>
      </c>
      <c r="B47" s="123" t="s">
        <v>354</v>
      </c>
      <c r="C47" s="89" t="s">
        <v>24</v>
      </c>
      <c r="D47" s="92">
        <v>2.05</v>
      </c>
      <c r="E47" s="91">
        <f t="shared" si="2"/>
        <v>2.46</v>
      </c>
      <c r="F47" s="92">
        <v>1.02</v>
      </c>
      <c r="G47" s="91">
        <f t="shared" si="0"/>
        <v>1.224</v>
      </c>
    </row>
    <row r="48" spans="1:7" s="55" customFormat="1" ht="14.25" customHeight="1">
      <c r="A48" s="80" t="s">
        <v>278</v>
      </c>
      <c r="B48" s="147" t="s">
        <v>279</v>
      </c>
      <c r="C48" s="148"/>
      <c r="D48" s="148"/>
      <c r="E48" s="148"/>
      <c r="F48" s="148"/>
      <c r="G48" s="149"/>
    </row>
    <row r="49" spans="1:7" s="55" customFormat="1" ht="14.25" customHeight="1">
      <c r="A49" s="87" t="s">
        <v>280</v>
      </c>
      <c r="B49" s="88" t="s">
        <v>281</v>
      </c>
      <c r="C49" s="89" t="s">
        <v>24</v>
      </c>
      <c r="D49" s="92">
        <v>1.71</v>
      </c>
      <c r="E49" s="91">
        <f>ROUND(D49*1.2,3)</f>
        <v>2.052</v>
      </c>
      <c r="F49" s="92">
        <v>1.13</v>
      </c>
      <c r="G49" s="91">
        <f t="shared" si="0"/>
        <v>1.356</v>
      </c>
    </row>
    <row r="50" spans="1:7" s="55" customFormat="1" ht="14.25" customHeight="1">
      <c r="A50" s="87" t="s">
        <v>282</v>
      </c>
      <c r="B50" s="88" t="s">
        <v>283</v>
      </c>
      <c r="C50" s="89" t="s">
        <v>24</v>
      </c>
      <c r="D50" s="92">
        <v>1.13</v>
      </c>
      <c r="E50" s="91">
        <f>ROUND(D50*1.2,3)</f>
        <v>1.356</v>
      </c>
      <c r="F50" s="92">
        <v>0.58</v>
      </c>
      <c r="G50" s="91">
        <f t="shared" si="0"/>
        <v>0.696</v>
      </c>
    </row>
    <row r="51" spans="1:7" s="55" customFormat="1" ht="14.25" customHeight="1">
      <c r="A51" s="87" t="s">
        <v>284</v>
      </c>
      <c r="B51" s="88" t="s">
        <v>285</v>
      </c>
      <c r="C51" s="89" t="s">
        <v>24</v>
      </c>
      <c r="D51" s="92">
        <v>1.71</v>
      </c>
      <c r="E51" s="91">
        <f>ROUND(D51*1.2,3)</f>
        <v>2.052</v>
      </c>
      <c r="F51" s="92">
        <v>0.35</v>
      </c>
      <c r="G51" s="91">
        <f>ROUND(F51*1.2,3)</f>
        <v>0.42</v>
      </c>
    </row>
    <row r="52" spans="1:7" s="55" customFormat="1" ht="14.25">
      <c r="A52" s="80">
        <v>3</v>
      </c>
      <c r="B52" s="147" t="s">
        <v>286</v>
      </c>
      <c r="C52" s="148"/>
      <c r="D52" s="148"/>
      <c r="E52" s="148"/>
      <c r="F52" s="148"/>
      <c r="G52" s="149"/>
    </row>
    <row r="53" spans="1:7" s="55" customFormat="1" ht="12" customHeight="1">
      <c r="A53" s="86" t="s">
        <v>5</v>
      </c>
      <c r="B53" s="150" t="s">
        <v>287</v>
      </c>
      <c r="C53" s="151"/>
      <c r="D53" s="151"/>
      <c r="E53" s="151"/>
      <c r="F53" s="151"/>
      <c r="G53" s="152"/>
    </row>
    <row r="54" spans="1:7" s="55" customFormat="1" ht="13.5" customHeight="1">
      <c r="A54" s="86" t="s">
        <v>289</v>
      </c>
      <c r="B54" s="150" t="s">
        <v>290</v>
      </c>
      <c r="C54" s="151"/>
      <c r="D54" s="151"/>
      <c r="E54" s="151"/>
      <c r="F54" s="151"/>
      <c r="G54" s="152"/>
    </row>
    <row r="55" spans="1:7" s="55" customFormat="1" ht="15" customHeight="1">
      <c r="A55" s="87" t="s">
        <v>288</v>
      </c>
      <c r="B55" s="88" t="s">
        <v>291</v>
      </c>
      <c r="C55" s="89" t="s">
        <v>24</v>
      </c>
      <c r="D55" s="92">
        <v>3.42</v>
      </c>
      <c r="E55" s="91">
        <f>ROUND(D55*1.2,3)</f>
        <v>4.104</v>
      </c>
      <c r="F55" s="92">
        <v>1.71</v>
      </c>
      <c r="G55" s="91">
        <f>ROUND(F55*1.2,3)</f>
        <v>2.052</v>
      </c>
    </row>
    <row r="56" spans="1:7" s="55" customFormat="1" ht="15" customHeight="1">
      <c r="A56" s="86" t="s">
        <v>292</v>
      </c>
      <c r="B56" s="150" t="s">
        <v>293</v>
      </c>
      <c r="C56" s="151"/>
      <c r="D56" s="151"/>
      <c r="E56" s="151"/>
      <c r="F56" s="151"/>
      <c r="G56" s="152"/>
    </row>
    <row r="57" spans="1:7" s="85" customFormat="1" ht="26.25" customHeight="1">
      <c r="A57" s="87" t="s">
        <v>294</v>
      </c>
      <c r="B57" s="88" t="s">
        <v>295</v>
      </c>
      <c r="C57" s="89" t="s">
        <v>24</v>
      </c>
      <c r="D57" s="92">
        <v>7.39</v>
      </c>
      <c r="E57" s="91">
        <f>ROUND(D57*1.2,3)</f>
        <v>8.868</v>
      </c>
      <c r="F57" s="92">
        <v>6.25</v>
      </c>
      <c r="G57" s="91">
        <f>ROUND(F57*1.2,3)</f>
        <v>7.5</v>
      </c>
    </row>
    <row r="58" spans="1:7" s="55" customFormat="1" ht="14.25" customHeight="1">
      <c r="A58" s="86" t="s">
        <v>296</v>
      </c>
      <c r="B58" s="159" t="s">
        <v>298</v>
      </c>
      <c r="C58" s="160"/>
      <c r="D58" s="160"/>
      <c r="E58" s="160"/>
      <c r="F58" s="160"/>
      <c r="G58" s="161"/>
    </row>
    <row r="59" spans="1:7" s="55" customFormat="1" ht="15" customHeight="1">
      <c r="A59" s="87" t="s">
        <v>297</v>
      </c>
      <c r="B59" s="88" t="s">
        <v>299</v>
      </c>
      <c r="C59" s="89" t="s">
        <v>24</v>
      </c>
      <c r="D59" s="90">
        <v>2.27</v>
      </c>
      <c r="E59" s="91">
        <f>ROUND(D59*1.2,3)</f>
        <v>2.724</v>
      </c>
      <c r="F59" s="90">
        <v>1.13</v>
      </c>
      <c r="G59" s="91">
        <f t="shared" si="0"/>
        <v>1.356</v>
      </c>
    </row>
    <row r="60" spans="1:7" s="55" customFormat="1" ht="14.25" customHeight="1">
      <c r="A60" s="87" t="s">
        <v>300</v>
      </c>
      <c r="B60" s="88" t="s">
        <v>301</v>
      </c>
      <c r="C60" s="89" t="s">
        <v>24</v>
      </c>
      <c r="D60" s="90">
        <v>3.42</v>
      </c>
      <c r="E60" s="91">
        <f>ROUND(D60*1.2,3)</f>
        <v>4.104</v>
      </c>
      <c r="F60" s="90">
        <v>1.13</v>
      </c>
      <c r="G60" s="91">
        <f t="shared" si="0"/>
        <v>1.356</v>
      </c>
    </row>
    <row r="61" spans="1:7" s="55" customFormat="1" ht="12.75" customHeight="1">
      <c r="A61" s="86" t="s">
        <v>302</v>
      </c>
      <c r="B61" s="153" t="s">
        <v>303</v>
      </c>
      <c r="C61" s="154"/>
      <c r="D61" s="154"/>
      <c r="E61" s="154"/>
      <c r="F61" s="154"/>
      <c r="G61" s="155"/>
    </row>
    <row r="62" spans="1:7" s="55" customFormat="1" ht="27" customHeight="1">
      <c r="A62" s="87" t="s">
        <v>304</v>
      </c>
      <c r="B62" s="88" t="s">
        <v>305</v>
      </c>
      <c r="C62" s="89" t="s">
        <v>24</v>
      </c>
      <c r="D62" s="92">
        <v>4.55</v>
      </c>
      <c r="E62" s="91">
        <f>ROUND(D62*1.2,3)</f>
        <v>5.46</v>
      </c>
      <c r="F62" s="92">
        <v>3.97</v>
      </c>
      <c r="G62" s="91">
        <f t="shared" si="0"/>
        <v>4.764</v>
      </c>
    </row>
    <row r="63" spans="1:7" s="55" customFormat="1" ht="15" customHeight="1">
      <c r="A63" s="87" t="s">
        <v>306</v>
      </c>
      <c r="B63" s="88" t="s">
        <v>307</v>
      </c>
      <c r="C63" s="89" t="s">
        <v>24</v>
      </c>
      <c r="D63" s="92">
        <v>2.27</v>
      </c>
      <c r="E63" s="91">
        <f>ROUND(D63*1.2,3)</f>
        <v>2.724</v>
      </c>
      <c r="F63" s="92">
        <v>1.81</v>
      </c>
      <c r="G63" s="91">
        <f>ROUND(F63*1.2,3)</f>
        <v>2.172</v>
      </c>
    </row>
    <row r="64" spans="1:7" s="55" customFormat="1" ht="15" customHeight="1">
      <c r="A64" s="86" t="s">
        <v>308</v>
      </c>
      <c r="B64" s="159" t="s">
        <v>310</v>
      </c>
      <c r="C64" s="160"/>
      <c r="D64" s="160"/>
      <c r="E64" s="160"/>
      <c r="F64" s="160"/>
      <c r="G64" s="161"/>
    </row>
    <row r="65" spans="1:7" s="55" customFormat="1" ht="18" customHeight="1">
      <c r="A65" s="87" t="s">
        <v>309</v>
      </c>
      <c r="B65" s="88" t="s">
        <v>311</v>
      </c>
      <c r="C65" s="89" t="s">
        <v>24</v>
      </c>
      <c r="D65" s="92">
        <v>2.78</v>
      </c>
      <c r="E65" s="91">
        <f>ROUND(D65*1.2,3)</f>
        <v>3.336</v>
      </c>
      <c r="F65" s="92">
        <v>1.4</v>
      </c>
      <c r="G65" s="91">
        <f t="shared" si="0"/>
        <v>1.68</v>
      </c>
    </row>
    <row r="66" spans="1:7" s="55" customFormat="1" ht="15" customHeight="1">
      <c r="A66" s="87" t="s">
        <v>312</v>
      </c>
      <c r="B66" s="88" t="s">
        <v>313</v>
      </c>
      <c r="C66" s="89" t="s">
        <v>24</v>
      </c>
      <c r="D66" s="92">
        <v>2.27</v>
      </c>
      <c r="E66" s="91">
        <f>ROUND(D66*1.2,3)</f>
        <v>2.724</v>
      </c>
      <c r="F66" s="92">
        <v>1.71</v>
      </c>
      <c r="G66" s="91">
        <f>ROUND(F66*1.2,3)</f>
        <v>2.052</v>
      </c>
    </row>
    <row r="67" spans="1:7" s="55" customFormat="1" ht="16.5" customHeight="1">
      <c r="A67" s="86" t="s">
        <v>6</v>
      </c>
      <c r="B67" s="159" t="s">
        <v>314</v>
      </c>
      <c r="C67" s="160"/>
      <c r="D67" s="160"/>
      <c r="E67" s="160"/>
      <c r="F67" s="160"/>
      <c r="G67" s="161"/>
    </row>
    <row r="68" spans="1:7" s="55" customFormat="1" ht="16.5" customHeight="1">
      <c r="A68" s="87" t="s">
        <v>7</v>
      </c>
      <c r="B68" s="88" t="s">
        <v>315</v>
      </c>
      <c r="C68" s="89" t="s">
        <v>24</v>
      </c>
      <c r="D68" s="92">
        <v>0.58</v>
      </c>
      <c r="E68" s="91">
        <f>ROUND(D68*1.2,3)+0.01</f>
        <v>0.706</v>
      </c>
      <c r="F68" s="92">
        <v>0.58</v>
      </c>
      <c r="G68" s="91">
        <f>ROUND(F68*1.2,3)+0.01</f>
        <v>0.706</v>
      </c>
    </row>
    <row r="69" spans="1:7" s="55" customFormat="1" ht="12.75" customHeight="1">
      <c r="A69" s="87" t="s">
        <v>316</v>
      </c>
      <c r="B69" s="88" t="s">
        <v>317</v>
      </c>
      <c r="C69" s="89" t="s">
        <v>24</v>
      </c>
      <c r="D69" s="92">
        <v>1.13</v>
      </c>
      <c r="E69" s="91">
        <f>ROUND(D69*1.2,3)</f>
        <v>1.356</v>
      </c>
      <c r="F69" s="92">
        <v>0.58</v>
      </c>
      <c r="G69" s="91">
        <f>ROUND(F69*1.2,3)+0.01</f>
        <v>0.706</v>
      </c>
    </row>
    <row r="70" spans="1:7" s="55" customFormat="1" ht="15" customHeight="1">
      <c r="A70" s="80">
        <v>4</v>
      </c>
      <c r="B70" s="153" t="s">
        <v>318</v>
      </c>
      <c r="C70" s="154"/>
      <c r="D70" s="154"/>
      <c r="E70" s="154"/>
      <c r="F70" s="154"/>
      <c r="G70" s="155"/>
    </row>
    <row r="71" spans="1:7" s="55" customFormat="1" ht="25.5">
      <c r="A71" s="87" t="s">
        <v>319</v>
      </c>
      <c r="B71" s="88" t="s">
        <v>320</v>
      </c>
      <c r="C71" s="89" t="s">
        <v>24</v>
      </c>
      <c r="D71" s="92">
        <v>3.65</v>
      </c>
      <c r="E71" s="91">
        <f>ROUND(D71*1.2,3)</f>
        <v>4.38</v>
      </c>
      <c r="F71" s="92">
        <v>5.1</v>
      </c>
      <c r="G71" s="91">
        <f t="shared" si="0"/>
        <v>6.12</v>
      </c>
    </row>
    <row r="72" spans="1:7" s="55" customFormat="1" ht="25.5">
      <c r="A72" s="87" t="s">
        <v>321</v>
      </c>
      <c r="B72" s="88" t="s">
        <v>322</v>
      </c>
      <c r="C72" s="89" t="s">
        <v>24</v>
      </c>
      <c r="D72" s="92">
        <v>3.65</v>
      </c>
      <c r="E72" s="91">
        <f>ROUND(D72*1.2,3)</f>
        <v>4.38</v>
      </c>
      <c r="F72" s="92">
        <v>5.68</v>
      </c>
      <c r="G72" s="91">
        <f t="shared" si="0"/>
        <v>6.816</v>
      </c>
    </row>
    <row r="73" spans="1:7" s="55" customFormat="1" ht="14.25" customHeight="1">
      <c r="A73" s="87" t="s">
        <v>323</v>
      </c>
      <c r="B73" s="88" t="s">
        <v>324</v>
      </c>
      <c r="C73" s="89" t="s">
        <v>24</v>
      </c>
      <c r="D73" s="92">
        <v>3.42</v>
      </c>
      <c r="E73" s="91">
        <f>ROUND(D73*1.2,3)</f>
        <v>4.104</v>
      </c>
      <c r="F73" s="92">
        <v>1.13</v>
      </c>
      <c r="G73" s="91">
        <f t="shared" si="0"/>
        <v>1.356</v>
      </c>
    </row>
    <row r="74" spans="1:7" s="55" customFormat="1" ht="16.5">
      <c r="A74" s="80" t="s">
        <v>122</v>
      </c>
      <c r="B74" s="162" t="s">
        <v>123</v>
      </c>
      <c r="C74" s="163"/>
      <c r="D74" s="163"/>
      <c r="E74" s="163"/>
      <c r="F74" s="163"/>
      <c r="G74" s="164"/>
    </row>
    <row r="75" spans="1:7" s="55" customFormat="1" ht="14.25">
      <c r="A75" s="80" t="s">
        <v>125</v>
      </c>
      <c r="B75" s="165" t="s">
        <v>124</v>
      </c>
      <c r="C75" s="166"/>
      <c r="D75" s="166"/>
      <c r="E75" s="166"/>
      <c r="F75" s="166"/>
      <c r="G75" s="167"/>
    </row>
    <row r="76" spans="1:7" s="55" customFormat="1" ht="14.25" customHeight="1">
      <c r="A76" s="80" t="s">
        <v>126</v>
      </c>
      <c r="B76" s="165" t="s">
        <v>127</v>
      </c>
      <c r="C76" s="166"/>
      <c r="D76" s="166"/>
      <c r="E76" s="166"/>
      <c r="F76" s="166"/>
      <c r="G76" s="167"/>
    </row>
    <row r="77" spans="1:7" s="55" customFormat="1" ht="15.75" customHeight="1">
      <c r="A77" s="93" t="s">
        <v>129</v>
      </c>
      <c r="B77" s="88" t="s">
        <v>128</v>
      </c>
      <c r="C77" s="89" t="s">
        <v>24</v>
      </c>
      <c r="D77" s="92">
        <v>0.27</v>
      </c>
      <c r="E77" s="91">
        <f>ROUND(D77*1.2,3)</f>
        <v>0.324</v>
      </c>
      <c r="F77" s="92">
        <v>0.27</v>
      </c>
      <c r="G77" s="91">
        <f>ROUND(F77*1.2,3)</f>
        <v>0.324</v>
      </c>
    </row>
    <row r="78" spans="1:7" s="55" customFormat="1" ht="12.75" customHeight="1">
      <c r="A78" s="94" t="s">
        <v>130</v>
      </c>
      <c r="B78" s="95" t="s">
        <v>131</v>
      </c>
      <c r="C78" s="89" t="s">
        <v>24</v>
      </c>
      <c r="D78" s="92">
        <v>1.24</v>
      </c>
      <c r="E78" s="91">
        <f>ROUND(D78*1.2,3)</f>
        <v>1.488</v>
      </c>
      <c r="F78" s="92">
        <v>0.47</v>
      </c>
      <c r="G78" s="91">
        <f t="shared" si="0"/>
        <v>0.564</v>
      </c>
    </row>
    <row r="79" spans="1:7" s="55" customFormat="1" ht="17.25" customHeight="1">
      <c r="A79" s="93" t="s">
        <v>132</v>
      </c>
      <c r="B79" s="88" t="s">
        <v>133</v>
      </c>
      <c r="C79" s="89" t="s">
        <v>24</v>
      </c>
      <c r="D79" s="92">
        <v>0.21</v>
      </c>
      <c r="E79" s="91">
        <f>ROUND(D79*1.2,3)</f>
        <v>0.252</v>
      </c>
      <c r="F79" s="92">
        <v>0.21</v>
      </c>
      <c r="G79" s="91">
        <f t="shared" si="0"/>
        <v>0.252</v>
      </c>
    </row>
    <row r="80" spans="1:7" s="55" customFormat="1" ht="15.75" customHeight="1">
      <c r="A80" s="80" t="s">
        <v>134</v>
      </c>
      <c r="B80" s="96" t="s">
        <v>135</v>
      </c>
      <c r="C80" s="97"/>
      <c r="D80" s="98"/>
      <c r="E80" s="99"/>
      <c r="F80" s="98"/>
      <c r="G80" s="99"/>
    </row>
    <row r="81" spans="1:7" s="55" customFormat="1" ht="16.5" customHeight="1">
      <c r="A81" s="100" t="s">
        <v>136</v>
      </c>
      <c r="B81" s="153" t="s">
        <v>137</v>
      </c>
      <c r="C81" s="154"/>
      <c r="D81" s="154"/>
      <c r="E81" s="154"/>
      <c r="F81" s="154"/>
      <c r="G81" s="155"/>
    </row>
    <row r="82" spans="1:7" s="101" customFormat="1" ht="25.5">
      <c r="A82" s="93" t="s">
        <v>138</v>
      </c>
      <c r="B82" s="88" t="s">
        <v>139</v>
      </c>
      <c r="C82" s="89" t="s">
        <v>24</v>
      </c>
      <c r="D82" s="92">
        <v>16.93</v>
      </c>
      <c r="E82" s="91">
        <f>ROUND(D82*1.2,3)+0.01</f>
        <v>20.326</v>
      </c>
      <c r="F82" s="92">
        <v>16.93</v>
      </c>
      <c r="G82" s="91">
        <f>ROUND(F82*1.2,3)+0.01</f>
        <v>20.326</v>
      </c>
    </row>
    <row r="83" spans="1:7" s="55" customFormat="1" ht="15" customHeight="1">
      <c r="A83" s="93" t="s">
        <v>140</v>
      </c>
      <c r="B83" s="95" t="s">
        <v>141</v>
      </c>
      <c r="C83" s="89" t="s">
        <v>24</v>
      </c>
      <c r="D83" s="92">
        <v>8.11</v>
      </c>
      <c r="E83" s="91">
        <f>ROUND(D83*1.2,3)</f>
        <v>9.732</v>
      </c>
      <c r="F83" s="92">
        <v>8.11</v>
      </c>
      <c r="G83" s="91">
        <f t="shared" si="0"/>
        <v>9.732</v>
      </c>
    </row>
    <row r="84" spans="1:7" s="55" customFormat="1" ht="51" customHeight="1">
      <c r="A84" s="94" t="s">
        <v>142</v>
      </c>
      <c r="B84" s="95" t="s">
        <v>143</v>
      </c>
      <c r="C84" s="89" t="s">
        <v>24</v>
      </c>
      <c r="D84" s="92">
        <v>5.64</v>
      </c>
      <c r="E84" s="91">
        <f>ROUND(D84*1.2,3)</f>
        <v>6.768</v>
      </c>
      <c r="F84" s="92">
        <v>5.01</v>
      </c>
      <c r="G84" s="91">
        <f t="shared" si="0"/>
        <v>6.012</v>
      </c>
    </row>
    <row r="85" spans="1:7" s="55" customFormat="1" ht="51.75" customHeight="1">
      <c r="A85" s="94" t="s">
        <v>144</v>
      </c>
      <c r="B85" s="95" t="s">
        <v>145</v>
      </c>
      <c r="C85" s="89" t="s">
        <v>24</v>
      </c>
      <c r="D85" s="92">
        <v>8.79</v>
      </c>
      <c r="E85" s="91">
        <f>ROUND(D85*1.2,3)</f>
        <v>10.548</v>
      </c>
      <c r="F85" s="92">
        <v>8.79</v>
      </c>
      <c r="G85" s="91">
        <f t="shared" si="0"/>
        <v>10.548</v>
      </c>
    </row>
    <row r="86" spans="1:7" s="55" customFormat="1" ht="57" customHeight="1">
      <c r="A86" s="94" t="s">
        <v>146</v>
      </c>
      <c r="B86" s="95" t="s">
        <v>147</v>
      </c>
      <c r="C86" s="89" t="s">
        <v>24</v>
      </c>
      <c r="D86" s="92">
        <v>5.64</v>
      </c>
      <c r="E86" s="91">
        <f aca="true" t="shared" si="3" ref="E86:E167">ROUND(D86*1.2,3)</f>
        <v>6.768</v>
      </c>
      <c r="F86" s="92">
        <v>5.01</v>
      </c>
      <c r="G86" s="91">
        <f aca="true" t="shared" si="4" ref="G86:G168">ROUND(F86*1.2,3)</f>
        <v>6.012</v>
      </c>
    </row>
    <row r="87" spans="1:7" s="55" customFormat="1" ht="28.5" customHeight="1">
      <c r="A87" s="102" t="s">
        <v>355</v>
      </c>
      <c r="B87" s="103" t="s">
        <v>356</v>
      </c>
      <c r="C87" s="89" t="s">
        <v>24</v>
      </c>
      <c r="D87" s="92">
        <v>1.61</v>
      </c>
      <c r="E87" s="91">
        <f t="shared" si="3"/>
        <v>1.932</v>
      </c>
      <c r="F87" s="92">
        <v>1.61</v>
      </c>
      <c r="G87" s="91">
        <f t="shared" si="4"/>
        <v>1.932</v>
      </c>
    </row>
    <row r="88" spans="1:7" s="55" customFormat="1" ht="15" customHeight="1">
      <c r="A88" s="80" t="s">
        <v>148</v>
      </c>
      <c r="B88" s="147" t="s">
        <v>149</v>
      </c>
      <c r="C88" s="148"/>
      <c r="D88" s="148"/>
      <c r="E88" s="148"/>
      <c r="F88" s="148"/>
      <c r="G88" s="149"/>
    </row>
    <row r="89" spans="1:7" s="55" customFormat="1" ht="14.25">
      <c r="A89" s="100" t="s">
        <v>150</v>
      </c>
      <c r="B89" s="153" t="s">
        <v>151</v>
      </c>
      <c r="C89" s="154"/>
      <c r="D89" s="154"/>
      <c r="E89" s="154"/>
      <c r="F89" s="154"/>
      <c r="G89" s="155"/>
    </row>
    <row r="90" spans="1:7" s="55" customFormat="1" ht="40.5" customHeight="1">
      <c r="A90" s="93" t="s">
        <v>152</v>
      </c>
      <c r="B90" s="95" t="s">
        <v>153</v>
      </c>
      <c r="C90" s="89" t="s">
        <v>24</v>
      </c>
      <c r="D90" s="92">
        <v>3.8</v>
      </c>
      <c r="E90" s="91">
        <f>ROUND(D90*1.2,3)</f>
        <v>4.56</v>
      </c>
      <c r="F90" s="92">
        <v>2.11</v>
      </c>
      <c r="G90" s="91">
        <f t="shared" si="4"/>
        <v>2.532</v>
      </c>
    </row>
    <row r="91" spans="1:7" s="55" customFormat="1" ht="27" customHeight="1">
      <c r="A91" s="100" t="s">
        <v>154</v>
      </c>
      <c r="B91" s="156" t="s">
        <v>155</v>
      </c>
      <c r="C91" s="157"/>
      <c r="D91" s="157"/>
      <c r="E91" s="157"/>
      <c r="F91" s="157"/>
      <c r="G91" s="158"/>
    </row>
    <row r="92" spans="1:7" s="55" customFormat="1" ht="15" customHeight="1">
      <c r="A92" s="94" t="s">
        <v>156</v>
      </c>
      <c r="B92" s="103" t="s">
        <v>157</v>
      </c>
      <c r="C92" s="89" t="s">
        <v>24</v>
      </c>
      <c r="D92" s="92">
        <v>5.34</v>
      </c>
      <c r="E92" s="91">
        <f t="shared" si="3"/>
        <v>6.408</v>
      </c>
      <c r="F92" s="92">
        <v>3.22</v>
      </c>
      <c r="G92" s="91">
        <f t="shared" si="4"/>
        <v>3.864</v>
      </c>
    </row>
    <row r="93" spans="1:7" s="55" customFormat="1" ht="27.75" customHeight="1">
      <c r="A93" s="94" t="s">
        <v>158</v>
      </c>
      <c r="B93" s="88" t="s">
        <v>159</v>
      </c>
      <c r="C93" s="89" t="s">
        <v>24</v>
      </c>
      <c r="D93" s="92">
        <v>4.5</v>
      </c>
      <c r="E93" s="91">
        <f t="shared" si="3"/>
        <v>5.4</v>
      </c>
      <c r="F93" s="92">
        <v>3.65</v>
      </c>
      <c r="G93" s="91">
        <f>ROUND(F93*1.2,3)</f>
        <v>4.38</v>
      </c>
    </row>
    <row r="94" spans="1:7" s="55" customFormat="1" ht="26.25" customHeight="1">
      <c r="A94" s="94" t="s">
        <v>160</v>
      </c>
      <c r="B94" s="103" t="s">
        <v>161</v>
      </c>
      <c r="C94" s="89" t="s">
        <v>24</v>
      </c>
      <c r="D94" s="92">
        <v>5.34</v>
      </c>
      <c r="E94" s="91">
        <f t="shared" si="3"/>
        <v>6.408</v>
      </c>
      <c r="F94" s="92">
        <v>3.22</v>
      </c>
      <c r="G94" s="91">
        <f>ROUND(F94*1.2,3)</f>
        <v>3.864</v>
      </c>
    </row>
    <row r="95" spans="1:7" s="55" customFormat="1" ht="27" customHeight="1">
      <c r="A95" s="94" t="s">
        <v>163</v>
      </c>
      <c r="B95" s="103" t="s">
        <v>162</v>
      </c>
      <c r="C95" s="89" t="s">
        <v>24</v>
      </c>
      <c r="D95" s="92">
        <v>5.34</v>
      </c>
      <c r="E95" s="91">
        <f t="shared" si="3"/>
        <v>6.408</v>
      </c>
      <c r="F95" s="92">
        <v>3.22</v>
      </c>
      <c r="G95" s="91">
        <f t="shared" si="4"/>
        <v>3.864</v>
      </c>
    </row>
    <row r="96" spans="1:7" s="55" customFormat="1" ht="28.5" customHeight="1">
      <c r="A96" s="94" t="s">
        <v>164</v>
      </c>
      <c r="B96" s="103" t="s">
        <v>166</v>
      </c>
      <c r="C96" s="89" t="s">
        <v>24</v>
      </c>
      <c r="D96" s="92">
        <v>3.91</v>
      </c>
      <c r="E96" s="91">
        <f t="shared" si="3"/>
        <v>4.692</v>
      </c>
      <c r="F96" s="92">
        <v>3.22</v>
      </c>
      <c r="G96" s="91">
        <f t="shared" si="4"/>
        <v>3.864</v>
      </c>
    </row>
    <row r="97" spans="1:7" s="55" customFormat="1" ht="29.25" customHeight="1">
      <c r="A97" s="94" t="s">
        <v>165</v>
      </c>
      <c r="B97" s="103" t="s">
        <v>167</v>
      </c>
      <c r="C97" s="89" t="s">
        <v>24</v>
      </c>
      <c r="D97" s="92">
        <v>3.2</v>
      </c>
      <c r="E97" s="91">
        <f>ROUND(D97*1.2,3)</f>
        <v>3.84</v>
      </c>
      <c r="F97" s="92">
        <v>2.7</v>
      </c>
      <c r="G97" s="91">
        <f>ROUND(F97*1.2,3)</f>
        <v>3.24</v>
      </c>
    </row>
    <row r="98" spans="1:7" s="55" customFormat="1" ht="26.25" customHeight="1">
      <c r="A98" s="94" t="s">
        <v>168</v>
      </c>
      <c r="B98" s="103" t="s">
        <v>169</v>
      </c>
      <c r="C98" s="89" t="s">
        <v>24</v>
      </c>
      <c r="D98" s="92">
        <v>5.5</v>
      </c>
      <c r="E98" s="91">
        <f t="shared" si="3"/>
        <v>6.6</v>
      </c>
      <c r="F98" s="92">
        <v>3.62</v>
      </c>
      <c r="G98" s="91">
        <f>ROUND(F98*1.2,3)</f>
        <v>4.344</v>
      </c>
    </row>
    <row r="99" spans="1:7" s="55" customFormat="1" ht="15.75" customHeight="1">
      <c r="A99" s="94" t="s">
        <v>170</v>
      </c>
      <c r="B99" s="103" t="s">
        <v>171</v>
      </c>
      <c r="C99" s="89" t="s">
        <v>24</v>
      </c>
      <c r="D99" s="92">
        <v>2.59</v>
      </c>
      <c r="E99" s="91">
        <f t="shared" si="3"/>
        <v>3.108</v>
      </c>
      <c r="F99" s="92">
        <v>1.52</v>
      </c>
      <c r="G99" s="91">
        <f t="shared" si="4"/>
        <v>1.824</v>
      </c>
    </row>
    <row r="100" spans="1:7" s="55" customFormat="1" ht="24.75" customHeight="1">
      <c r="A100" s="94" t="s">
        <v>172</v>
      </c>
      <c r="B100" s="103" t="s">
        <v>173</v>
      </c>
      <c r="C100" s="89" t="s">
        <v>24</v>
      </c>
      <c r="D100" s="92">
        <v>6.04</v>
      </c>
      <c r="E100" s="91">
        <f>ROUND(D100*1.2,3)</f>
        <v>7.248</v>
      </c>
      <c r="F100" s="92">
        <v>3.62</v>
      </c>
      <c r="G100" s="91">
        <f>ROUND(F100*1.2,3)-0.01</f>
        <v>4.3340000000000005</v>
      </c>
    </row>
    <row r="101" spans="1:7" s="55" customFormat="1" ht="25.5" customHeight="1">
      <c r="A101" s="94" t="s">
        <v>325</v>
      </c>
      <c r="B101" s="103" t="s">
        <v>174</v>
      </c>
      <c r="C101" s="89" t="s">
        <v>24</v>
      </c>
      <c r="D101" s="92">
        <v>2.74</v>
      </c>
      <c r="E101" s="91">
        <f>ROUND(D101*1.2,3)</f>
        <v>3.288</v>
      </c>
      <c r="F101" s="92">
        <v>2.51</v>
      </c>
      <c r="G101" s="91">
        <f t="shared" si="4"/>
        <v>3.012</v>
      </c>
    </row>
    <row r="102" spans="1:7" s="55" customFormat="1" ht="12.75" customHeight="1">
      <c r="A102" s="93" t="s">
        <v>175</v>
      </c>
      <c r="B102" s="95" t="s">
        <v>176</v>
      </c>
      <c r="C102" s="89" t="s">
        <v>24</v>
      </c>
      <c r="D102" s="92">
        <v>6.04</v>
      </c>
      <c r="E102" s="91">
        <f>ROUND(D102*1.2,3)</f>
        <v>7.248</v>
      </c>
      <c r="F102" s="92">
        <v>3.62</v>
      </c>
      <c r="G102" s="91">
        <f>ROUND(F102*1.2,3)</f>
        <v>4.344</v>
      </c>
    </row>
    <row r="103" spans="1:7" s="55" customFormat="1" ht="14.25" customHeight="1">
      <c r="A103" s="94" t="s">
        <v>177</v>
      </c>
      <c r="B103" s="103" t="s">
        <v>178</v>
      </c>
      <c r="C103" s="89" t="s">
        <v>24</v>
      </c>
      <c r="D103" s="92">
        <v>6.04</v>
      </c>
      <c r="E103" s="91">
        <f>ROUND(D103*1.2,3)</f>
        <v>7.248</v>
      </c>
      <c r="F103" s="92">
        <v>3.62</v>
      </c>
      <c r="G103" s="91">
        <f>ROUND(F103*1.2,3)</f>
        <v>4.344</v>
      </c>
    </row>
    <row r="104" spans="1:7" s="55" customFormat="1" ht="14.25" customHeight="1">
      <c r="A104" s="104" t="s">
        <v>179</v>
      </c>
      <c r="B104" s="159" t="s">
        <v>180</v>
      </c>
      <c r="C104" s="160"/>
      <c r="D104" s="160"/>
      <c r="E104" s="160"/>
      <c r="F104" s="160"/>
      <c r="G104" s="161"/>
    </row>
    <row r="105" spans="1:7" s="55" customFormat="1" ht="12.75" customHeight="1">
      <c r="A105" s="94" t="s">
        <v>181</v>
      </c>
      <c r="B105" s="103" t="s">
        <v>157</v>
      </c>
      <c r="C105" s="89" t="s">
        <v>24</v>
      </c>
      <c r="D105" s="90">
        <v>1.97</v>
      </c>
      <c r="E105" s="105">
        <f t="shared" si="3"/>
        <v>2.364</v>
      </c>
      <c r="F105" s="90">
        <v>1.2</v>
      </c>
      <c r="G105" s="105">
        <f t="shared" si="4"/>
        <v>1.44</v>
      </c>
    </row>
    <row r="106" spans="1:7" s="55" customFormat="1" ht="12.75" customHeight="1">
      <c r="A106" s="94" t="s">
        <v>182</v>
      </c>
      <c r="B106" s="103" t="s">
        <v>183</v>
      </c>
      <c r="C106" s="89" t="s">
        <v>24</v>
      </c>
      <c r="D106" s="90">
        <v>3</v>
      </c>
      <c r="E106" s="91">
        <f t="shared" si="3"/>
        <v>3.6</v>
      </c>
      <c r="F106" s="90">
        <v>2.24</v>
      </c>
      <c r="G106" s="91">
        <f t="shared" si="4"/>
        <v>2.688</v>
      </c>
    </row>
    <row r="107" spans="1:7" s="55" customFormat="1" ht="13.5" customHeight="1">
      <c r="A107" s="94" t="s">
        <v>184</v>
      </c>
      <c r="B107" s="103" t="s">
        <v>185</v>
      </c>
      <c r="C107" s="89" t="s">
        <v>24</v>
      </c>
      <c r="D107" s="90">
        <v>1.83</v>
      </c>
      <c r="E107" s="91">
        <f t="shared" si="3"/>
        <v>2.196</v>
      </c>
      <c r="F107" s="90">
        <v>1.07</v>
      </c>
      <c r="G107" s="91">
        <f t="shared" si="4"/>
        <v>1.284</v>
      </c>
    </row>
    <row r="108" spans="1:7" s="55" customFormat="1" ht="13.5" customHeight="1">
      <c r="A108" s="94" t="s">
        <v>357</v>
      </c>
      <c r="B108" s="177" t="s">
        <v>358</v>
      </c>
      <c r="C108" s="178"/>
      <c r="D108" s="178"/>
      <c r="E108" s="178"/>
      <c r="F108" s="178"/>
      <c r="G108" s="179"/>
    </row>
    <row r="109" spans="1:7" s="55" customFormat="1" ht="13.5" customHeight="1">
      <c r="A109" s="94" t="s">
        <v>359</v>
      </c>
      <c r="B109" s="106" t="s">
        <v>361</v>
      </c>
      <c r="C109" s="89" t="s">
        <v>24</v>
      </c>
      <c r="D109" s="90">
        <v>1.5</v>
      </c>
      <c r="E109" s="91">
        <f t="shared" si="3"/>
        <v>1.8</v>
      </c>
      <c r="F109" s="90">
        <v>0.92</v>
      </c>
      <c r="G109" s="91">
        <f t="shared" si="4"/>
        <v>1.104</v>
      </c>
    </row>
    <row r="110" spans="1:7" s="55" customFormat="1" ht="13.5" customHeight="1">
      <c r="A110" s="94" t="s">
        <v>360</v>
      </c>
      <c r="B110" s="106" t="s">
        <v>362</v>
      </c>
      <c r="C110" s="89" t="s">
        <v>24</v>
      </c>
      <c r="D110" s="90">
        <v>3.21</v>
      </c>
      <c r="E110" s="91">
        <f t="shared" si="3"/>
        <v>3.852</v>
      </c>
      <c r="F110" s="90">
        <v>2.64</v>
      </c>
      <c r="G110" s="91">
        <f t="shared" si="4"/>
        <v>3.168</v>
      </c>
    </row>
    <row r="111" spans="1:7" s="55" customFormat="1" ht="13.5" customHeight="1">
      <c r="A111" s="107" t="s">
        <v>363</v>
      </c>
      <c r="B111" s="142" t="s">
        <v>366</v>
      </c>
      <c r="C111" s="143"/>
      <c r="D111" s="143"/>
      <c r="E111" s="143"/>
      <c r="F111" s="143"/>
      <c r="G111" s="144"/>
    </row>
    <row r="112" spans="1:7" s="55" customFormat="1" ht="13.5" customHeight="1">
      <c r="A112" s="94" t="s">
        <v>364</v>
      </c>
      <c r="B112" s="106" t="s">
        <v>361</v>
      </c>
      <c r="C112" s="89" t="s">
        <v>24</v>
      </c>
      <c r="D112" s="90">
        <v>1.5</v>
      </c>
      <c r="E112" s="91">
        <f t="shared" si="3"/>
        <v>1.8</v>
      </c>
      <c r="F112" s="90">
        <v>0.92</v>
      </c>
      <c r="G112" s="91">
        <f t="shared" si="4"/>
        <v>1.104</v>
      </c>
    </row>
    <row r="113" spans="1:7" s="55" customFormat="1" ht="13.5" customHeight="1">
      <c r="A113" s="94" t="s">
        <v>365</v>
      </c>
      <c r="B113" s="106" t="s">
        <v>367</v>
      </c>
      <c r="C113" s="89" t="s">
        <v>24</v>
      </c>
      <c r="D113" s="90">
        <v>2.31</v>
      </c>
      <c r="E113" s="91">
        <f t="shared" si="3"/>
        <v>2.772</v>
      </c>
      <c r="F113" s="90">
        <v>1.73</v>
      </c>
      <c r="G113" s="91">
        <f t="shared" si="4"/>
        <v>2.076</v>
      </c>
    </row>
    <row r="114" spans="1:7" s="55" customFormat="1" ht="13.5" customHeight="1">
      <c r="A114" s="107" t="s">
        <v>368</v>
      </c>
      <c r="B114" s="142" t="s">
        <v>371</v>
      </c>
      <c r="C114" s="143"/>
      <c r="D114" s="143"/>
      <c r="E114" s="143"/>
      <c r="F114" s="143"/>
      <c r="G114" s="144"/>
    </row>
    <row r="115" spans="1:7" s="55" customFormat="1" ht="13.5" customHeight="1">
      <c r="A115" s="94" t="s">
        <v>369</v>
      </c>
      <c r="B115" s="106" t="s">
        <v>361</v>
      </c>
      <c r="C115" s="89" t="s">
        <v>24</v>
      </c>
      <c r="D115" s="90">
        <v>1.93</v>
      </c>
      <c r="E115" s="91">
        <f t="shared" si="3"/>
        <v>2.316</v>
      </c>
      <c r="F115" s="90">
        <v>1.13</v>
      </c>
      <c r="G115" s="91">
        <f t="shared" si="4"/>
        <v>1.356</v>
      </c>
    </row>
    <row r="116" spans="1:7" s="55" customFormat="1" ht="13.5" customHeight="1">
      <c r="A116" s="94" t="s">
        <v>370</v>
      </c>
      <c r="B116" s="106" t="s">
        <v>367</v>
      </c>
      <c r="C116" s="89" t="s">
        <v>24</v>
      </c>
      <c r="D116" s="90">
        <v>3.47</v>
      </c>
      <c r="E116" s="91">
        <f t="shared" si="3"/>
        <v>4.164</v>
      </c>
      <c r="F116" s="90">
        <v>2.55</v>
      </c>
      <c r="G116" s="91">
        <f t="shared" si="4"/>
        <v>3.06</v>
      </c>
    </row>
    <row r="117" spans="1:7" s="55" customFormat="1" ht="14.25" customHeight="1">
      <c r="A117" s="100" t="s">
        <v>186</v>
      </c>
      <c r="B117" s="153" t="s">
        <v>187</v>
      </c>
      <c r="C117" s="154"/>
      <c r="D117" s="154"/>
      <c r="E117" s="154"/>
      <c r="F117" s="154"/>
      <c r="G117" s="155"/>
    </row>
    <row r="118" spans="1:7" ht="15" customHeight="1">
      <c r="A118" s="94" t="s">
        <v>188</v>
      </c>
      <c r="B118" s="103" t="s">
        <v>157</v>
      </c>
      <c r="C118" s="89" t="s">
        <v>24</v>
      </c>
      <c r="D118" s="92">
        <v>1.34</v>
      </c>
      <c r="E118" s="91">
        <f t="shared" si="3"/>
        <v>1.608</v>
      </c>
      <c r="F118" s="92">
        <v>0.9</v>
      </c>
      <c r="G118" s="91">
        <f t="shared" si="4"/>
        <v>1.08</v>
      </c>
    </row>
    <row r="119" spans="1:7" ht="25.5">
      <c r="A119" s="94" t="s">
        <v>189</v>
      </c>
      <c r="B119" s="103" t="s">
        <v>190</v>
      </c>
      <c r="C119" s="89" t="s">
        <v>24</v>
      </c>
      <c r="D119" s="92">
        <v>2.69</v>
      </c>
      <c r="E119" s="91">
        <f t="shared" si="3"/>
        <v>3.228</v>
      </c>
      <c r="F119" s="92">
        <v>2.25</v>
      </c>
      <c r="G119" s="91">
        <f t="shared" si="4"/>
        <v>2.7</v>
      </c>
    </row>
    <row r="120" spans="1:7" ht="25.5">
      <c r="A120" s="94" t="s">
        <v>191</v>
      </c>
      <c r="B120" s="103" t="s">
        <v>192</v>
      </c>
      <c r="C120" s="89" t="s">
        <v>24</v>
      </c>
      <c r="D120" s="92">
        <v>1.97</v>
      </c>
      <c r="E120" s="91">
        <f t="shared" si="3"/>
        <v>2.364</v>
      </c>
      <c r="F120" s="92">
        <v>1.2</v>
      </c>
      <c r="G120" s="91">
        <f t="shared" si="4"/>
        <v>1.44</v>
      </c>
    </row>
    <row r="121" spans="1:7" ht="14.25">
      <c r="A121" s="100" t="s">
        <v>193</v>
      </c>
      <c r="B121" s="153" t="s">
        <v>194</v>
      </c>
      <c r="C121" s="154"/>
      <c r="D121" s="154"/>
      <c r="E121" s="154"/>
      <c r="F121" s="154"/>
      <c r="G121" s="155"/>
    </row>
    <row r="122" spans="1:7" ht="15" customHeight="1">
      <c r="A122" s="94" t="s">
        <v>195</v>
      </c>
      <c r="B122" s="103" t="s">
        <v>157</v>
      </c>
      <c r="C122" s="89" t="s">
        <v>24</v>
      </c>
      <c r="D122" s="92">
        <v>2.59</v>
      </c>
      <c r="E122" s="91">
        <f t="shared" si="3"/>
        <v>3.108</v>
      </c>
      <c r="F122" s="92">
        <v>1.52</v>
      </c>
      <c r="G122" s="91">
        <f t="shared" si="4"/>
        <v>1.824</v>
      </c>
    </row>
    <row r="123" spans="1:7" ht="25.5">
      <c r="A123" s="94" t="s">
        <v>196</v>
      </c>
      <c r="B123" s="103" t="s">
        <v>208</v>
      </c>
      <c r="C123" s="89" t="s">
        <v>24</v>
      </c>
      <c r="D123" s="92">
        <v>4.11</v>
      </c>
      <c r="E123" s="91">
        <f t="shared" si="3"/>
        <v>4.932</v>
      </c>
      <c r="F123" s="92">
        <v>3.05</v>
      </c>
      <c r="G123" s="91">
        <f t="shared" si="4"/>
        <v>3.66</v>
      </c>
    </row>
    <row r="124" spans="1:7" ht="14.25">
      <c r="A124" s="100" t="s">
        <v>197</v>
      </c>
      <c r="B124" s="153" t="s">
        <v>198</v>
      </c>
      <c r="C124" s="154"/>
      <c r="D124" s="154"/>
      <c r="E124" s="154"/>
      <c r="F124" s="154"/>
      <c r="G124" s="155"/>
    </row>
    <row r="125" spans="1:7" ht="13.5" customHeight="1">
      <c r="A125" s="94" t="s">
        <v>207</v>
      </c>
      <c r="B125" s="103" t="s">
        <v>157</v>
      </c>
      <c r="C125" s="89" t="s">
        <v>24</v>
      </c>
      <c r="D125" s="92">
        <v>1.52</v>
      </c>
      <c r="E125" s="91">
        <f t="shared" si="3"/>
        <v>1.824</v>
      </c>
      <c r="F125" s="92">
        <v>1.08</v>
      </c>
      <c r="G125" s="91">
        <f t="shared" si="4"/>
        <v>1.296</v>
      </c>
    </row>
    <row r="126" spans="1:7" ht="27" customHeight="1">
      <c r="A126" s="94" t="s">
        <v>199</v>
      </c>
      <c r="B126" s="103" t="s">
        <v>200</v>
      </c>
      <c r="C126" s="89" t="s">
        <v>24</v>
      </c>
      <c r="D126" s="92">
        <v>3.35</v>
      </c>
      <c r="E126" s="91">
        <f t="shared" si="3"/>
        <v>4.02</v>
      </c>
      <c r="F126" s="92">
        <v>2.56</v>
      </c>
      <c r="G126" s="91">
        <f>ROUND(F126*1.2,3)</f>
        <v>3.072</v>
      </c>
    </row>
    <row r="127" spans="1:7" ht="14.25">
      <c r="A127" s="100" t="s">
        <v>201</v>
      </c>
      <c r="B127" s="153" t="s">
        <v>202</v>
      </c>
      <c r="C127" s="154"/>
      <c r="D127" s="154"/>
      <c r="E127" s="154"/>
      <c r="F127" s="154"/>
      <c r="G127" s="155"/>
    </row>
    <row r="128" spans="1:7" ht="14.25" customHeight="1">
      <c r="A128" s="94" t="s">
        <v>203</v>
      </c>
      <c r="B128" s="103" t="s">
        <v>157</v>
      </c>
      <c r="C128" s="89" t="s">
        <v>24</v>
      </c>
      <c r="D128" s="92">
        <v>1.8</v>
      </c>
      <c r="E128" s="91">
        <f t="shared" si="3"/>
        <v>2.16</v>
      </c>
      <c r="F128" s="92">
        <v>1.2</v>
      </c>
      <c r="G128" s="91">
        <f t="shared" si="4"/>
        <v>1.44</v>
      </c>
    </row>
    <row r="129" spans="1:7" ht="25.5">
      <c r="A129" s="94" t="s">
        <v>204</v>
      </c>
      <c r="B129" s="103" t="s">
        <v>200</v>
      </c>
      <c r="C129" s="89" t="s">
        <v>24</v>
      </c>
      <c r="D129" s="92">
        <v>3</v>
      </c>
      <c r="E129" s="91">
        <f t="shared" si="3"/>
        <v>3.6</v>
      </c>
      <c r="F129" s="92">
        <v>2.07</v>
      </c>
      <c r="G129" s="91">
        <f>ROUND(F129*1.2,3)</f>
        <v>2.484</v>
      </c>
    </row>
    <row r="130" spans="1:7" ht="25.5">
      <c r="A130" s="94" t="s">
        <v>205</v>
      </c>
      <c r="B130" s="103" t="s">
        <v>206</v>
      </c>
      <c r="C130" s="89" t="s">
        <v>24</v>
      </c>
      <c r="D130" s="92">
        <v>8.3</v>
      </c>
      <c r="E130" s="91">
        <f t="shared" si="3"/>
        <v>9.96</v>
      </c>
      <c r="F130" s="92">
        <v>4.98</v>
      </c>
      <c r="G130" s="91">
        <f>ROUND(F130*1.2,3)</f>
        <v>5.976</v>
      </c>
    </row>
    <row r="131" spans="1:7" ht="14.25" customHeight="1">
      <c r="A131" s="94" t="s">
        <v>375</v>
      </c>
      <c r="B131" s="103" t="s">
        <v>372</v>
      </c>
      <c r="C131" s="89" t="s">
        <v>24</v>
      </c>
      <c r="D131" s="92">
        <v>3.42</v>
      </c>
      <c r="E131" s="91">
        <f t="shared" si="3"/>
        <v>4.104</v>
      </c>
      <c r="F131" s="92">
        <v>2.06</v>
      </c>
      <c r="G131" s="91">
        <f t="shared" si="4"/>
        <v>2.472</v>
      </c>
    </row>
    <row r="132" spans="1:7" ht="25.5">
      <c r="A132" s="94" t="s">
        <v>376</v>
      </c>
      <c r="B132" s="103" t="s">
        <v>373</v>
      </c>
      <c r="C132" s="89" t="s">
        <v>24</v>
      </c>
      <c r="D132" s="92">
        <v>3.42</v>
      </c>
      <c r="E132" s="91">
        <f t="shared" si="3"/>
        <v>4.104</v>
      </c>
      <c r="F132" s="92">
        <v>2.06</v>
      </c>
      <c r="G132" s="91">
        <f t="shared" si="4"/>
        <v>2.472</v>
      </c>
    </row>
    <row r="133" spans="1:7" ht="25.5">
      <c r="A133" s="94" t="s">
        <v>377</v>
      </c>
      <c r="B133" s="103" t="s">
        <v>374</v>
      </c>
      <c r="C133" s="89" t="s">
        <v>24</v>
      </c>
      <c r="D133" s="92">
        <v>3.42</v>
      </c>
      <c r="E133" s="91">
        <f t="shared" si="3"/>
        <v>4.104</v>
      </c>
      <c r="F133" s="92">
        <v>2.06</v>
      </c>
      <c r="G133" s="91">
        <f t="shared" si="4"/>
        <v>2.472</v>
      </c>
    </row>
    <row r="134" spans="1:7" ht="25.5">
      <c r="A134" s="94" t="s">
        <v>209</v>
      </c>
      <c r="B134" s="103" t="s">
        <v>210</v>
      </c>
      <c r="C134" s="89" t="s">
        <v>24</v>
      </c>
      <c r="D134" s="92">
        <v>4.48</v>
      </c>
      <c r="E134" s="91">
        <f>ROUND(D134*1.2,3)</f>
        <v>5.376</v>
      </c>
      <c r="F134" s="92">
        <v>2.69</v>
      </c>
      <c r="G134" s="91">
        <f t="shared" si="4"/>
        <v>3.228</v>
      </c>
    </row>
    <row r="135" spans="1:7" ht="26.25" customHeight="1">
      <c r="A135" s="94" t="s">
        <v>211</v>
      </c>
      <c r="B135" s="103" t="s">
        <v>212</v>
      </c>
      <c r="C135" s="89" t="s">
        <v>24</v>
      </c>
      <c r="D135" s="92">
        <v>4.48</v>
      </c>
      <c r="E135" s="91">
        <f>ROUND(D135*1.2,3)</f>
        <v>5.376</v>
      </c>
      <c r="F135" s="92">
        <v>2.69</v>
      </c>
      <c r="G135" s="91">
        <f t="shared" si="4"/>
        <v>3.228</v>
      </c>
    </row>
    <row r="136" spans="1:7" ht="25.5">
      <c r="A136" s="94" t="s">
        <v>213</v>
      </c>
      <c r="B136" s="103" t="s">
        <v>215</v>
      </c>
      <c r="C136" s="89" t="s">
        <v>24</v>
      </c>
      <c r="D136" s="92">
        <v>5.39</v>
      </c>
      <c r="E136" s="91">
        <f t="shared" si="3"/>
        <v>6.468</v>
      </c>
      <c r="F136" s="92">
        <v>4.2</v>
      </c>
      <c r="G136" s="91">
        <f t="shared" si="4"/>
        <v>5.04</v>
      </c>
    </row>
    <row r="137" spans="1:7" ht="25.5">
      <c r="A137" s="94" t="s">
        <v>214</v>
      </c>
      <c r="B137" s="103" t="s">
        <v>216</v>
      </c>
      <c r="C137" s="89" t="s">
        <v>24</v>
      </c>
      <c r="D137" s="92">
        <v>4.83</v>
      </c>
      <c r="E137" s="91">
        <f t="shared" si="3"/>
        <v>5.796</v>
      </c>
      <c r="F137" s="92">
        <v>2.93</v>
      </c>
      <c r="G137" s="91">
        <f t="shared" si="4"/>
        <v>3.516</v>
      </c>
    </row>
    <row r="138" spans="1:7" ht="14.25">
      <c r="A138" s="100" t="s">
        <v>217</v>
      </c>
      <c r="B138" s="171" t="s">
        <v>218</v>
      </c>
      <c r="C138" s="172"/>
      <c r="D138" s="172"/>
      <c r="E138" s="172"/>
      <c r="F138" s="172"/>
      <c r="G138" s="173"/>
    </row>
    <row r="139" spans="1:7" ht="14.25">
      <c r="A139" s="100" t="s">
        <v>219</v>
      </c>
      <c r="B139" s="171" t="s">
        <v>221</v>
      </c>
      <c r="C139" s="172"/>
      <c r="D139" s="172"/>
      <c r="E139" s="172"/>
      <c r="F139" s="172"/>
      <c r="G139" s="173"/>
    </row>
    <row r="140" spans="1:7" ht="24.75" customHeight="1">
      <c r="A140" s="100" t="s">
        <v>220</v>
      </c>
      <c r="B140" s="168" t="s">
        <v>222</v>
      </c>
      <c r="C140" s="169"/>
      <c r="D140" s="169"/>
      <c r="E140" s="169"/>
      <c r="F140" s="169"/>
      <c r="G140" s="170"/>
    </row>
    <row r="141" spans="1:8" ht="15" customHeight="1">
      <c r="A141" s="94" t="s">
        <v>223</v>
      </c>
      <c r="B141" s="103" t="s">
        <v>224</v>
      </c>
      <c r="C141" s="89" t="s">
        <v>24</v>
      </c>
      <c r="D141" s="92">
        <v>2.25</v>
      </c>
      <c r="E141" s="91">
        <f t="shared" si="3"/>
        <v>2.7</v>
      </c>
      <c r="F141" s="92">
        <v>2.25</v>
      </c>
      <c r="G141" s="91">
        <f t="shared" si="4"/>
        <v>2.7</v>
      </c>
      <c r="H141" s="108"/>
    </row>
    <row r="142" spans="1:7" ht="14.25">
      <c r="A142" s="100" t="s">
        <v>225</v>
      </c>
      <c r="B142" s="171" t="s">
        <v>226</v>
      </c>
      <c r="C142" s="172"/>
      <c r="D142" s="172"/>
      <c r="E142" s="172"/>
      <c r="F142" s="172"/>
      <c r="G142" s="173"/>
    </row>
    <row r="143" spans="1:7" ht="12.75" customHeight="1">
      <c r="A143" s="102" t="s">
        <v>227</v>
      </c>
      <c r="B143" s="103" t="s">
        <v>228</v>
      </c>
      <c r="C143" s="89" t="s">
        <v>24</v>
      </c>
      <c r="D143" s="92">
        <v>3.76</v>
      </c>
      <c r="E143" s="91">
        <f t="shared" si="3"/>
        <v>4.512</v>
      </c>
      <c r="F143" s="92">
        <v>3.76</v>
      </c>
      <c r="G143" s="91">
        <f t="shared" si="4"/>
        <v>4.512</v>
      </c>
    </row>
    <row r="144" spans="1:7" ht="27" customHeight="1">
      <c r="A144" s="109" t="str">
        <f>'[1]сравнит на 01.01.20'!A190</f>
        <v>6.5.1.6.</v>
      </c>
      <c r="B144" s="142" t="str">
        <f>'[1]сравнит на 01.01.20'!B190:O190</f>
        <v>исследования на аэробные и факультативно-анаэробные микроорганизмы в моче (полуколичественный метод):</v>
      </c>
      <c r="C144" s="143"/>
      <c r="D144" s="143"/>
      <c r="E144" s="143"/>
      <c r="F144" s="143"/>
      <c r="G144" s="144"/>
    </row>
    <row r="145" spans="1:7" ht="38.25">
      <c r="A145" s="102" t="str">
        <f>'[1]сравнит на 01.01.20'!A191</f>
        <v>6.5.1.6.1.</v>
      </c>
      <c r="B145" s="110" t="str">
        <f>'[1]сравнит на 01.01.20'!B191:O191</f>
        <v>культуральное исследование при отсутствии микроорганизмов или их количестве ниже диагностических титров</v>
      </c>
      <c r="C145" s="89" t="s">
        <v>24</v>
      </c>
      <c r="D145" s="92">
        <v>1.37</v>
      </c>
      <c r="E145" s="91">
        <f>ROUND(D145*1.2,3)</f>
        <v>1.644</v>
      </c>
      <c r="F145" s="92">
        <v>1.37</v>
      </c>
      <c r="G145" s="91">
        <f>ROUND(F145*1.2,3)</f>
        <v>1.644</v>
      </c>
    </row>
    <row r="146" spans="1:7" ht="25.5">
      <c r="A146" s="102" t="str">
        <f>'[1]сравнит на 01.01.20'!A192</f>
        <v>6.5.1.6.2.</v>
      </c>
      <c r="B146" s="110" t="str">
        <f>'[1]сравнит на 01.01.20'!B192:O192</f>
        <v>при выделении микроорганизмов с изучением морфологических свойств</v>
      </c>
      <c r="C146" s="89" t="s">
        <v>24</v>
      </c>
      <c r="D146" s="92">
        <v>2.06</v>
      </c>
      <c r="E146" s="91">
        <f t="shared" si="3"/>
        <v>2.472</v>
      </c>
      <c r="F146" s="92">
        <v>2.06</v>
      </c>
      <c r="G146" s="91">
        <f t="shared" si="4"/>
        <v>2.472</v>
      </c>
    </row>
    <row r="147" spans="1:7" ht="14.25">
      <c r="A147" s="109" t="str">
        <f>'[1]сравнит на 01.01.20'!A193</f>
        <v>6.5.1.6.3.</v>
      </c>
      <c r="B147" s="142" t="str">
        <f>'[1]сравнит на 01.01.20'!B193:O193</f>
        <v>исследование с идентификацией до вида:</v>
      </c>
      <c r="C147" s="143"/>
      <c r="D147" s="143"/>
      <c r="E147" s="143"/>
      <c r="F147" s="143"/>
      <c r="G147" s="144"/>
    </row>
    <row r="148" spans="1:7" ht="14.25" customHeight="1">
      <c r="A148" s="102" t="str">
        <f>'[1]сравнит на 01.01.20'!A194</f>
        <v>6.5.1.6.3.1.</v>
      </c>
      <c r="B148" s="110" t="str">
        <f>'[1]сравнит на 01.01.20'!B194:O194</f>
        <v>классическим методом</v>
      </c>
      <c r="C148" s="89" t="s">
        <v>24</v>
      </c>
      <c r="D148" s="92">
        <v>3.65</v>
      </c>
      <c r="E148" s="91">
        <f t="shared" si="3"/>
        <v>4.38</v>
      </c>
      <c r="F148" s="92">
        <v>3.65</v>
      </c>
      <c r="G148" s="91">
        <f t="shared" si="4"/>
        <v>4.38</v>
      </c>
    </row>
    <row r="149" spans="1:7" ht="25.5" customHeight="1">
      <c r="A149" s="109" t="str">
        <f>'[1]сравнит на 01.01.20'!A195</f>
        <v>6.5.1.12.</v>
      </c>
      <c r="B149" s="142" t="str">
        <f>'[1]сравнит на 01.01.20'!B195:O195</f>
        <v>исследования на аэробные и факультативно-анаэробные микроорганизмы в отделяемом носоглотки, носа, зева:</v>
      </c>
      <c r="C149" s="143"/>
      <c r="D149" s="143"/>
      <c r="E149" s="143"/>
      <c r="F149" s="143"/>
      <c r="G149" s="144"/>
    </row>
    <row r="150" spans="1:7" ht="25.5">
      <c r="A150" s="102" t="str">
        <f>'[1]сравнит на 01.01.20'!A196</f>
        <v>6.5.1.12.1.</v>
      </c>
      <c r="B150" s="110" t="str">
        <f>'[1]сравнит на 01.01.20'!B196:O196</f>
        <v>культуральное исследование при отсутствии микроорганизмов</v>
      </c>
      <c r="C150" s="89" t="s">
        <v>24</v>
      </c>
      <c r="D150" s="92">
        <v>0.9</v>
      </c>
      <c r="E150" s="91">
        <f t="shared" si="3"/>
        <v>1.08</v>
      </c>
      <c r="F150" s="92">
        <v>0.9</v>
      </c>
      <c r="G150" s="91">
        <f t="shared" si="4"/>
        <v>1.08</v>
      </c>
    </row>
    <row r="151" spans="1:7" ht="15.75" customHeight="1">
      <c r="A151" s="109" t="str">
        <f>'[1]сравнит на 01.01.20'!A197</f>
        <v>6.5.1.12.2.</v>
      </c>
      <c r="B151" s="142" t="str">
        <f>'[1]сравнит на 01.01.20'!B197:O197</f>
        <v>при выделении микроорганизмов с изучением морфологических свойств:</v>
      </c>
      <c r="C151" s="143"/>
      <c r="D151" s="143"/>
      <c r="E151" s="143"/>
      <c r="F151" s="143"/>
      <c r="G151" s="144"/>
    </row>
    <row r="152" spans="1:7" ht="13.5" customHeight="1">
      <c r="A152" s="102" t="str">
        <f>'[1]сравнит на 01.01.20'!A198</f>
        <v>6.5.1.12.2.1.</v>
      </c>
      <c r="B152" s="110" t="str">
        <f>'[1]сравнит на 01.01.20'!B198:O198</f>
        <v>1-2 культуры</v>
      </c>
      <c r="C152" s="89" t="s">
        <v>24</v>
      </c>
      <c r="D152" s="92">
        <v>2.29</v>
      </c>
      <c r="E152" s="91">
        <f t="shared" si="3"/>
        <v>2.748</v>
      </c>
      <c r="F152" s="92">
        <v>2.29</v>
      </c>
      <c r="G152" s="91">
        <f t="shared" si="4"/>
        <v>2.748</v>
      </c>
    </row>
    <row r="153" spans="1:7" ht="14.25">
      <c r="A153" s="109" t="str">
        <f>'[1]сравнит на 01.01.20'!A199</f>
        <v>6.5.1.12.3.</v>
      </c>
      <c r="B153" s="142" t="str">
        <f>'[1]сравнит на 01.01.20'!B199:O199</f>
        <v>исследование с идентификацией до вида:</v>
      </c>
      <c r="C153" s="143"/>
      <c r="D153" s="143"/>
      <c r="E153" s="143"/>
      <c r="F153" s="143"/>
      <c r="G153" s="144"/>
    </row>
    <row r="154" spans="1:7" ht="15.75" customHeight="1">
      <c r="A154" s="102" t="str">
        <f>'[1]сравнит на 01.01.20'!A200</f>
        <v>6.5.1.12.3.1.</v>
      </c>
      <c r="B154" s="110" t="str">
        <f>'[1]сравнит на 01.01.20'!B200:O200</f>
        <v> классическим методом</v>
      </c>
      <c r="C154" s="89" t="s">
        <v>24</v>
      </c>
      <c r="D154" s="92">
        <v>3.42</v>
      </c>
      <c r="E154" s="91">
        <f t="shared" si="3"/>
        <v>4.104</v>
      </c>
      <c r="F154" s="92">
        <v>3.42</v>
      </c>
      <c r="G154" s="91">
        <f t="shared" si="4"/>
        <v>4.104</v>
      </c>
    </row>
    <row r="155" spans="1:7" ht="14.25" customHeight="1">
      <c r="A155" s="109" t="str">
        <f>'[1]сравнит на 01.01.20'!A201</f>
        <v>6.5.1.17.</v>
      </c>
      <c r="B155" s="142" t="str">
        <f>'[1]сравнит на 01.01.20'!B201:O201</f>
        <v>приготовление, окраска и микроскопирование препаратов, биологического материала: </v>
      </c>
      <c r="C155" s="143"/>
      <c r="D155" s="143"/>
      <c r="E155" s="143"/>
      <c r="F155" s="143"/>
      <c r="G155" s="144"/>
    </row>
    <row r="156" spans="1:7" ht="14.25" customHeight="1">
      <c r="A156" s="102" t="str">
        <f>'[1]сравнит на 01.01.20'!A202</f>
        <v>6.5.1.17.2.</v>
      </c>
      <c r="B156" s="110" t="str">
        <f>'[1]сравнит на 01.01.20'!B202:O202</f>
        <v>по Граму</v>
      </c>
      <c r="C156" s="89" t="s">
        <v>24</v>
      </c>
      <c r="D156" s="92">
        <v>1.56</v>
      </c>
      <c r="E156" s="91">
        <f t="shared" si="3"/>
        <v>1.872</v>
      </c>
      <c r="F156" s="92">
        <v>1.03</v>
      </c>
      <c r="G156" s="91">
        <f t="shared" si="4"/>
        <v>1.236</v>
      </c>
    </row>
    <row r="157" spans="1:7" ht="15.75" customHeight="1">
      <c r="A157" s="109" t="str">
        <f>'[1]сравнит на 01.01.20'!A203</f>
        <v>6.5.1.18.</v>
      </c>
      <c r="B157" s="142" t="str">
        <f>'[1]сравнит на 01.01.20'!B203:O203</f>
        <v>определение чувствительности одного штамма микроорганизма к антибиотикам: </v>
      </c>
      <c r="C157" s="143"/>
      <c r="D157" s="143"/>
      <c r="E157" s="143"/>
      <c r="F157" s="143"/>
      <c r="G157" s="144"/>
    </row>
    <row r="158" spans="1:7" ht="12.75" customHeight="1">
      <c r="A158" s="102" t="str">
        <f>'[1]сравнит на 01.01.20'!A204</f>
        <v>6.5.1.18.1.</v>
      </c>
      <c r="B158" s="110" t="str">
        <f>'[1]сравнит на 01.01.20'!B204:O204</f>
        <v>диско-диффузионным методом к 6 препаратам</v>
      </c>
      <c r="C158" s="89" t="s">
        <v>24</v>
      </c>
      <c r="D158" s="92">
        <v>1.26</v>
      </c>
      <c r="E158" s="91">
        <f t="shared" si="3"/>
        <v>1.512</v>
      </c>
      <c r="F158" s="92">
        <v>0.8</v>
      </c>
      <c r="G158" s="91">
        <f t="shared" si="4"/>
        <v>0.96</v>
      </c>
    </row>
    <row r="159" spans="1:7" ht="14.25">
      <c r="A159" s="109" t="str">
        <f>'[1]сравнит на 01.01.20'!A205</f>
        <v>6.5.5.2.</v>
      </c>
      <c r="B159" s="142" t="str">
        <f>'[1]сравнит на 01.01.20'!B205:O205</f>
        <v>обнаружение яиц гельминтов: </v>
      </c>
      <c r="C159" s="143"/>
      <c r="D159" s="143"/>
      <c r="E159" s="143"/>
      <c r="F159" s="143"/>
      <c r="G159" s="144"/>
    </row>
    <row r="160" spans="1:7" ht="14.25" customHeight="1">
      <c r="A160" s="102" t="str">
        <f>'[1]сравнит на 01.01.20'!A206</f>
        <v>6.5.5.2.1.</v>
      </c>
      <c r="B160" s="110" t="str">
        <f>'[1]сравнит на 01.01.20'!B206:O206</f>
        <v>методом Като (1 препарат)</v>
      </c>
      <c r="C160" s="89" t="s">
        <v>24</v>
      </c>
      <c r="D160" s="92">
        <v>1.16</v>
      </c>
      <c r="E160" s="91">
        <f t="shared" si="3"/>
        <v>1.392</v>
      </c>
      <c r="F160" s="92">
        <v>1.16</v>
      </c>
      <c r="G160" s="91">
        <f t="shared" si="4"/>
        <v>1.392</v>
      </c>
    </row>
    <row r="161" spans="1:7" ht="14.25" customHeight="1">
      <c r="A161" s="109" t="str">
        <f>'[1]сравнит на 01.01.20'!A207</f>
        <v>6.5.5.3.</v>
      </c>
      <c r="B161" s="142" t="str">
        <f>'[1]сравнит на 01.01.20'!B207:O207</f>
        <v>исследование перианального соскоба на яйца остриц и онкосферы тениид:</v>
      </c>
      <c r="C161" s="143"/>
      <c r="D161" s="143"/>
      <c r="E161" s="143"/>
      <c r="F161" s="143"/>
      <c r="G161" s="144"/>
    </row>
    <row r="162" spans="1:7" ht="12.75" customHeight="1">
      <c r="A162" s="102" t="str">
        <f>'[1]сравнит на 01.01.20'!A208</f>
        <v>6.5.5.3.2.</v>
      </c>
      <c r="B162" s="110" t="str">
        <f>'[1]сравнит на 01.01.20'!B208:O208</f>
        <v> методом тампонов с глицерином</v>
      </c>
      <c r="C162" s="89" t="s">
        <v>24</v>
      </c>
      <c r="D162" s="92">
        <v>1.16</v>
      </c>
      <c r="E162" s="91">
        <f t="shared" si="3"/>
        <v>1.392</v>
      </c>
      <c r="F162" s="92">
        <v>1.16</v>
      </c>
      <c r="G162" s="91">
        <f t="shared" si="4"/>
        <v>1.392</v>
      </c>
    </row>
    <row r="163" spans="1:7" ht="14.25">
      <c r="A163" s="109" t="str">
        <f>'[1]сравнит на 01.01.20'!A209</f>
        <v>6.5.6.</v>
      </c>
      <c r="B163" s="142" t="str">
        <f>'[1]сравнит на 01.01.20'!B209:O209</f>
        <v>отдельные операции:</v>
      </c>
      <c r="C163" s="143"/>
      <c r="D163" s="143"/>
      <c r="E163" s="143"/>
      <c r="F163" s="143"/>
      <c r="G163" s="144"/>
    </row>
    <row r="164" spans="1:7" ht="12.75" customHeight="1">
      <c r="A164" s="109" t="str">
        <f>'[1]сравнит на 01.01.20'!A210</f>
        <v>6.5.6.1.</v>
      </c>
      <c r="B164" s="142" t="str">
        <f>'[1]сравнит на 01.01.20'!B210:O210</f>
        <v> пипетирование:</v>
      </c>
      <c r="C164" s="143"/>
      <c r="D164" s="143"/>
      <c r="E164" s="143"/>
      <c r="F164" s="143"/>
      <c r="G164" s="144"/>
    </row>
    <row r="165" spans="1:7" ht="13.5" customHeight="1">
      <c r="A165" s="102" t="str">
        <f>'[1]сравнит на 01.01.20'!A211</f>
        <v>6.5.6.1.1.</v>
      </c>
      <c r="B165" s="110" t="str">
        <f>'[1]сравнит на 01.01.20'!B211:O211</f>
        <v> стеклянными пипетками</v>
      </c>
      <c r="C165" s="89" t="s">
        <v>24</v>
      </c>
      <c r="D165" s="92">
        <v>0.03</v>
      </c>
      <c r="E165" s="91">
        <f t="shared" si="3"/>
        <v>0.036</v>
      </c>
      <c r="F165" s="92">
        <v>0.03</v>
      </c>
      <c r="G165" s="91">
        <f t="shared" si="4"/>
        <v>0.036</v>
      </c>
    </row>
    <row r="166" spans="1:7" ht="12.75" customHeight="1">
      <c r="A166" s="102" t="str">
        <f>'[1]сравнит на 01.01.20'!A212</f>
        <v>6.5.6.1.2.</v>
      </c>
      <c r="B166" s="110" t="str">
        <f>'[1]сравнит на 01.01.20'!B212:O212</f>
        <v>полуавтоматическими дозаторами</v>
      </c>
      <c r="C166" s="89" t="s">
        <v>24</v>
      </c>
      <c r="D166" s="92">
        <v>0.02</v>
      </c>
      <c r="E166" s="91">
        <f t="shared" si="3"/>
        <v>0.024</v>
      </c>
      <c r="F166" s="92">
        <v>0.02</v>
      </c>
      <c r="G166" s="91">
        <f t="shared" si="4"/>
        <v>0.024</v>
      </c>
    </row>
    <row r="167" spans="1:7" ht="38.25">
      <c r="A167" s="102" t="s">
        <v>336</v>
      </c>
      <c r="B167" s="111" t="s">
        <v>337</v>
      </c>
      <c r="C167" s="89" t="s">
        <v>24</v>
      </c>
      <c r="D167" s="92">
        <v>0.41</v>
      </c>
      <c r="E167" s="91">
        <f t="shared" si="3"/>
        <v>0.492</v>
      </c>
      <c r="F167" s="92">
        <v>0.41</v>
      </c>
      <c r="G167" s="91">
        <f t="shared" si="4"/>
        <v>0.492</v>
      </c>
    </row>
    <row r="168" spans="1:8" ht="25.5">
      <c r="A168" s="102" t="s">
        <v>334</v>
      </c>
      <c r="B168" s="103" t="s">
        <v>335</v>
      </c>
      <c r="C168" s="89" t="s">
        <v>24</v>
      </c>
      <c r="D168" s="92">
        <v>0.27</v>
      </c>
      <c r="E168" s="91">
        <f>ROUND(D168*1.2,3)</f>
        <v>0.324</v>
      </c>
      <c r="F168" s="92">
        <v>0.27</v>
      </c>
      <c r="G168" s="91">
        <f t="shared" si="4"/>
        <v>0.324</v>
      </c>
      <c r="H168" s="108"/>
    </row>
    <row r="169" spans="1:8" ht="15">
      <c r="A169" s="112"/>
      <c r="B169" s="113"/>
      <c r="C169" s="114"/>
      <c r="D169" s="115"/>
      <c r="E169" s="116"/>
      <c r="F169" s="115"/>
      <c r="G169" s="116"/>
      <c r="H169" s="108"/>
    </row>
    <row r="170" spans="2:3" ht="12.75">
      <c r="B170" s="54" t="s">
        <v>8</v>
      </c>
      <c r="C170" s="118" t="s">
        <v>30</v>
      </c>
    </row>
    <row r="173" spans="3:7" s="55" customFormat="1" ht="12.75">
      <c r="C173" s="120"/>
      <c r="D173" s="121"/>
      <c r="E173" s="121"/>
      <c r="F173" s="121"/>
      <c r="G173" s="121"/>
    </row>
    <row r="174" spans="3:7" s="55" customFormat="1" ht="12.75">
      <c r="C174" s="120"/>
      <c r="D174" s="121"/>
      <c r="E174" s="121"/>
      <c r="F174" s="121"/>
      <c r="G174" s="121"/>
    </row>
    <row r="175" spans="3:7" s="55" customFormat="1" ht="12.75">
      <c r="C175" s="120"/>
      <c r="D175" s="121"/>
      <c r="E175" s="121"/>
      <c r="F175" s="121"/>
      <c r="G175" s="121"/>
    </row>
    <row r="176" spans="3:7" s="55" customFormat="1" ht="12.75">
      <c r="C176" s="120"/>
      <c r="D176" s="121"/>
      <c r="E176" s="121"/>
      <c r="F176" s="121"/>
      <c r="G176" s="121"/>
    </row>
    <row r="177" spans="3:7" s="55" customFormat="1" ht="12.75">
      <c r="C177" s="120"/>
      <c r="D177" s="121"/>
      <c r="E177" s="121"/>
      <c r="F177" s="121"/>
      <c r="G177" s="121"/>
    </row>
    <row r="178" spans="3:7" s="55" customFormat="1" ht="12.75">
      <c r="C178" s="120"/>
      <c r="D178" s="121"/>
      <c r="E178" s="121"/>
      <c r="F178" s="121"/>
      <c r="G178" s="121"/>
    </row>
    <row r="179" spans="3:7" s="55" customFormat="1" ht="12.75">
      <c r="C179" s="120"/>
      <c r="D179" s="121"/>
      <c r="E179" s="121"/>
      <c r="F179" s="121"/>
      <c r="G179" s="121"/>
    </row>
    <row r="180" spans="3:7" s="55" customFormat="1" ht="12.75">
      <c r="C180" s="120"/>
      <c r="D180" s="121"/>
      <c r="E180" s="121"/>
      <c r="F180" s="121"/>
      <c r="G180" s="121"/>
    </row>
    <row r="181" spans="1:7" ht="12.75">
      <c r="A181" s="55"/>
      <c r="B181" s="55"/>
      <c r="C181" s="120"/>
      <c r="D181" s="121"/>
      <c r="E181" s="121"/>
      <c r="F181" s="121"/>
      <c r="G181" s="121"/>
    </row>
  </sheetData>
  <sheetProtection/>
  <mergeCells count="52">
    <mergeCell ref="B155:G155"/>
    <mergeCell ref="B157:G157"/>
    <mergeCell ref="B159:G159"/>
    <mergeCell ref="B161:G161"/>
    <mergeCell ref="B163:G163"/>
    <mergeCell ref="B164:G164"/>
    <mergeCell ref="B108:G108"/>
    <mergeCell ref="B144:G144"/>
    <mergeCell ref="B147:G147"/>
    <mergeCell ref="B149:G149"/>
    <mergeCell ref="B151:G151"/>
    <mergeCell ref="B153:G153"/>
    <mergeCell ref="B142:G142"/>
    <mergeCell ref="B121:G121"/>
    <mergeCell ref="B124:G124"/>
    <mergeCell ref="B111:G111"/>
    <mergeCell ref="B54:G54"/>
    <mergeCell ref="B15:G15"/>
    <mergeCell ref="B16:G16"/>
    <mergeCell ref="B18:G18"/>
    <mergeCell ref="B22:G22"/>
    <mergeCell ref="B30:G30"/>
    <mergeCell ref="B32:G32"/>
    <mergeCell ref="B34:G34"/>
    <mergeCell ref="B36:G36"/>
    <mergeCell ref="B40:G40"/>
    <mergeCell ref="B56:G56"/>
    <mergeCell ref="B76:G76"/>
    <mergeCell ref="B127:G127"/>
    <mergeCell ref="B140:G140"/>
    <mergeCell ref="B138:G138"/>
    <mergeCell ref="B139:G139"/>
    <mergeCell ref="B75:G75"/>
    <mergeCell ref="B58:G58"/>
    <mergeCell ref="B117:G117"/>
    <mergeCell ref="B104:G104"/>
    <mergeCell ref="B61:G61"/>
    <mergeCell ref="B64:G64"/>
    <mergeCell ref="B67:G67"/>
    <mergeCell ref="B70:G70"/>
    <mergeCell ref="B74:G74"/>
    <mergeCell ref="B81:G81"/>
    <mergeCell ref="B114:G114"/>
    <mergeCell ref="A8:G8"/>
    <mergeCell ref="A9:G9"/>
    <mergeCell ref="B38:G38"/>
    <mergeCell ref="B48:G48"/>
    <mergeCell ref="B52:G52"/>
    <mergeCell ref="B53:G53"/>
    <mergeCell ref="B88:G88"/>
    <mergeCell ref="B89:G89"/>
    <mergeCell ref="B91:G91"/>
  </mergeCells>
  <printOptions/>
  <pageMargins left="0.29" right="0.17" top="0.44" bottom="0.68" header="0.2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2020-03-11T06:25:13Z</cp:lastPrinted>
  <dcterms:created xsi:type="dcterms:W3CDTF">1996-10-08T23:32:33Z</dcterms:created>
  <dcterms:modified xsi:type="dcterms:W3CDTF">2021-03-25T10:37:16Z</dcterms:modified>
  <cp:category/>
  <cp:version/>
  <cp:contentType/>
  <cp:contentStatus/>
</cp:coreProperties>
</file>